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D:\SGAMB\Procesos\TIENDA VIRTUAL\Ferretería\"/>
    </mc:Choice>
  </mc:AlternateContent>
  <xr:revisionPtr revIDLastSave="0" documentId="8_{D4FA223C-0731-4CFD-A673-53AD6A5B4E3D}" xr6:coauthVersionLast="47" xr6:coauthVersionMax="47" xr10:uidLastSave="{00000000-0000-0000-0000-000000000000}"/>
  <bookViews>
    <workbookView xWindow="-120" yWindow="-120" windowWidth="29040" windowHeight="15840" xr2:uid="{00000000-000D-0000-FFFF-FFFF00000000}"/>
  </bookViews>
  <sheets>
    <sheet name="ESTUDIO DE MERCADO (2)" sheetId="5" r:id="rId1"/>
    <sheet name="ESTUDIO DE MERCADO" sheetId="1" state="hidden" r:id="rId2"/>
    <sheet name="RESUMEN CONSTANCIA DE MERCA" sheetId="3" r:id="rId3"/>
    <sheet name="LISTA DE PRECIOS TECHO " sheetId="4" r:id="rId4"/>
  </sheets>
  <definedNames>
    <definedName name="_xlnm._FilterDatabase" localSheetId="1" hidden="1">'ESTUDIO DE MERCADO'!$A$2:$BB$2</definedName>
    <definedName name="_xlnm._FilterDatabase" localSheetId="0" hidden="1">'ESTUDIO DE MERCADO (2)'!$A$2:$AL$265</definedName>
    <definedName name="_xlnm._FilterDatabase" localSheetId="3" hidden="1">'LISTA DE PRECIOS TECHO '!$A$5:$N$5</definedName>
    <definedName name="_xlnm.Print_Area" localSheetId="3">'LISTA DE PRECIOS TECHO '!$A$1:$I$269</definedName>
    <definedName name="_xlnm.Print_Area" localSheetId="2">'RESUMEN CONSTANCIA DE MERCA'!$A$1:$S$24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4" l="1"/>
  <c r="H8" i="4"/>
  <c r="H9" i="4"/>
  <c r="I9" i="4" s="1"/>
  <c r="H10" i="4"/>
  <c r="I10" i="4" s="1"/>
  <c r="H11" i="4"/>
  <c r="I11" i="4" s="1"/>
  <c r="H12" i="4"/>
  <c r="I12" i="4" s="1"/>
  <c r="H13" i="4"/>
  <c r="I13" i="4" s="1"/>
  <c r="H14" i="4"/>
  <c r="I14" i="4" s="1"/>
  <c r="H15" i="4"/>
  <c r="H16" i="4"/>
  <c r="H17" i="4"/>
  <c r="I17" i="4" s="1"/>
  <c r="H18" i="4"/>
  <c r="I18" i="4" s="1"/>
  <c r="H19" i="4"/>
  <c r="I19" i="4" s="1"/>
  <c r="H20" i="4"/>
  <c r="H21" i="4"/>
  <c r="H22" i="4"/>
  <c r="I22" i="4" s="1"/>
  <c r="H23" i="4"/>
  <c r="H24" i="4"/>
  <c r="H25" i="4"/>
  <c r="I25" i="4" s="1"/>
  <c r="H26" i="4"/>
  <c r="I26" i="4" s="1"/>
  <c r="H27" i="4"/>
  <c r="I27" i="4" s="1"/>
  <c r="H28" i="4"/>
  <c r="I28" i="4" s="1"/>
  <c r="H29" i="4"/>
  <c r="I29" i="4" s="1"/>
  <c r="H30" i="4"/>
  <c r="I30" i="4" s="1"/>
  <c r="H31" i="4"/>
  <c r="H32" i="4"/>
  <c r="H33" i="4"/>
  <c r="I33" i="4" s="1"/>
  <c r="H34" i="4"/>
  <c r="I34" i="4" s="1"/>
  <c r="H35" i="4"/>
  <c r="I35" i="4" s="1"/>
  <c r="H36" i="4"/>
  <c r="I36" i="4" s="1"/>
  <c r="H37" i="4"/>
  <c r="I37" i="4" s="1"/>
  <c r="H38" i="4"/>
  <c r="I38" i="4" s="1"/>
  <c r="H39" i="4"/>
  <c r="H40" i="4"/>
  <c r="H41" i="4"/>
  <c r="I41" i="4" s="1"/>
  <c r="H42" i="4"/>
  <c r="I42" i="4" s="1"/>
  <c r="H43" i="4"/>
  <c r="I43" i="4" s="1"/>
  <c r="H44" i="4"/>
  <c r="I44" i="4" s="1"/>
  <c r="H45" i="4"/>
  <c r="I45" i="4" s="1"/>
  <c r="H46" i="4"/>
  <c r="I46" i="4" s="1"/>
  <c r="H47" i="4"/>
  <c r="H48" i="4"/>
  <c r="H49" i="4"/>
  <c r="I49" i="4" s="1"/>
  <c r="H50" i="4"/>
  <c r="I50" i="4" s="1"/>
  <c r="H51" i="4"/>
  <c r="I51" i="4" s="1"/>
  <c r="H52" i="4"/>
  <c r="H53" i="4"/>
  <c r="H54" i="4"/>
  <c r="I54" i="4" s="1"/>
  <c r="H55" i="4"/>
  <c r="H56" i="4"/>
  <c r="H57" i="4"/>
  <c r="I57" i="4" s="1"/>
  <c r="H58" i="4"/>
  <c r="I58" i="4" s="1"/>
  <c r="H59" i="4"/>
  <c r="I59" i="4" s="1"/>
  <c r="H60" i="4"/>
  <c r="I60" i="4" s="1"/>
  <c r="H61" i="4"/>
  <c r="I61" i="4" s="1"/>
  <c r="H62" i="4"/>
  <c r="I62" i="4" s="1"/>
  <c r="H63" i="4"/>
  <c r="H64" i="4"/>
  <c r="H65" i="4"/>
  <c r="I65" i="4" s="1"/>
  <c r="H66" i="4"/>
  <c r="I66" i="4" s="1"/>
  <c r="H67" i="4"/>
  <c r="I67" i="4" s="1"/>
  <c r="H68" i="4"/>
  <c r="I68" i="4" s="1"/>
  <c r="H69" i="4"/>
  <c r="I69" i="4" s="1"/>
  <c r="H70" i="4"/>
  <c r="I70" i="4" s="1"/>
  <c r="H71" i="4"/>
  <c r="H72" i="4"/>
  <c r="H73" i="4"/>
  <c r="I73" i="4" s="1"/>
  <c r="H74" i="4"/>
  <c r="I74" i="4" s="1"/>
  <c r="H75" i="4"/>
  <c r="I75" i="4" s="1"/>
  <c r="H76" i="4"/>
  <c r="I76" i="4" s="1"/>
  <c r="H77" i="4"/>
  <c r="I77" i="4" s="1"/>
  <c r="H78" i="4"/>
  <c r="I78" i="4" s="1"/>
  <c r="H79" i="4"/>
  <c r="H80" i="4"/>
  <c r="H81" i="4"/>
  <c r="I81" i="4" s="1"/>
  <c r="H82" i="4"/>
  <c r="I82" i="4" s="1"/>
  <c r="H83" i="4"/>
  <c r="I83" i="4" s="1"/>
  <c r="H84" i="4"/>
  <c r="H85" i="4"/>
  <c r="H86" i="4"/>
  <c r="I86" i="4" s="1"/>
  <c r="H87" i="4"/>
  <c r="H88" i="4"/>
  <c r="H89" i="4"/>
  <c r="I89" i="4" s="1"/>
  <c r="H90" i="4"/>
  <c r="I90" i="4" s="1"/>
  <c r="H91" i="4"/>
  <c r="I91" i="4" s="1"/>
  <c r="H92" i="4"/>
  <c r="I92" i="4" s="1"/>
  <c r="H93" i="4"/>
  <c r="I93" i="4" s="1"/>
  <c r="H94" i="4"/>
  <c r="I94" i="4" s="1"/>
  <c r="H95" i="4"/>
  <c r="H96" i="4"/>
  <c r="H97" i="4"/>
  <c r="I97" i="4" s="1"/>
  <c r="H98" i="4"/>
  <c r="I98" i="4" s="1"/>
  <c r="H99" i="4"/>
  <c r="I99" i="4" s="1"/>
  <c r="H100" i="4"/>
  <c r="I100" i="4" s="1"/>
  <c r="H101" i="4"/>
  <c r="I101" i="4" s="1"/>
  <c r="H102" i="4"/>
  <c r="I102" i="4" s="1"/>
  <c r="H103" i="4"/>
  <c r="H104" i="4"/>
  <c r="H105" i="4"/>
  <c r="I105" i="4" s="1"/>
  <c r="H106" i="4"/>
  <c r="I106" i="4" s="1"/>
  <c r="H107" i="4"/>
  <c r="I107" i="4" s="1"/>
  <c r="H108" i="4"/>
  <c r="I108" i="4" s="1"/>
  <c r="H109" i="4"/>
  <c r="I109" i="4" s="1"/>
  <c r="H110" i="4"/>
  <c r="I110" i="4" s="1"/>
  <c r="H111" i="4"/>
  <c r="H112" i="4"/>
  <c r="H113" i="4"/>
  <c r="I113" i="4" s="1"/>
  <c r="H114" i="4"/>
  <c r="I114" i="4" s="1"/>
  <c r="H115" i="4"/>
  <c r="I115" i="4" s="1"/>
  <c r="H116" i="4"/>
  <c r="H117" i="4"/>
  <c r="H118" i="4"/>
  <c r="I118" i="4" s="1"/>
  <c r="H119" i="4"/>
  <c r="H120" i="4"/>
  <c r="H121" i="4"/>
  <c r="I121" i="4" s="1"/>
  <c r="H122" i="4"/>
  <c r="I122" i="4" s="1"/>
  <c r="H123" i="4"/>
  <c r="I123" i="4" s="1"/>
  <c r="H124" i="4"/>
  <c r="I124" i="4" s="1"/>
  <c r="H125" i="4"/>
  <c r="I125" i="4" s="1"/>
  <c r="H126" i="4"/>
  <c r="I126" i="4" s="1"/>
  <c r="H127" i="4"/>
  <c r="H128" i="4"/>
  <c r="H129" i="4"/>
  <c r="I129" i="4" s="1"/>
  <c r="H130" i="4"/>
  <c r="I130" i="4" s="1"/>
  <c r="H131" i="4"/>
  <c r="I131" i="4" s="1"/>
  <c r="H132" i="4"/>
  <c r="I132" i="4" s="1"/>
  <c r="H133" i="4"/>
  <c r="I133" i="4" s="1"/>
  <c r="H134" i="4"/>
  <c r="I134" i="4" s="1"/>
  <c r="H135" i="4"/>
  <c r="H136" i="4"/>
  <c r="H137" i="4"/>
  <c r="I137" i="4" s="1"/>
  <c r="H138" i="4"/>
  <c r="I138" i="4" s="1"/>
  <c r="H139" i="4"/>
  <c r="I139" i="4" s="1"/>
  <c r="H140" i="4"/>
  <c r="I140" i="4" s="1"/>
  <c r="H141" i="4"/>
  <c r="I141" i="4" s="1"/>
  <c r="H142" i="4"/>
  <c r="I142" i="4" s="1"/>
  <c r="H143" i="4"/>
  <c r="H144" i="4"/>
  <c r="H145" i="4"/>
  <c r="I145" i="4" s="1"/>
  <c r="H146" i="4"/>
  <c r="I146" i="4" s="1"/>
  <c r="H147" i="4"/>
  <c r="I147" i="4" s="1"/>
  <c r="H148" i="4"/>
  <c r="H149" i="4"/>
  <c r="H150" i="4"/>
  <c r="I150" i="4" s="1"/>
  <c r="H151" i="4"/>
  <c r="H152" i="4"/>
  <c r="H153" i="4"/>
  <c r="I153" i="4" s="1"/>
  <c r="H154" i="4"/>
  <c r="I154" i="4" s="1"/>
  <c r="H155" i="4"/>
  <c r="I155" i="4" s="1"/>
  <c r="H156" i="4"/>
  <c r="I156" i="4" s="1"/>
  <c r="H157" i="4"/>
  <c r="I157" i="4" s="1"/>
  <c r="H158" i="4"/>
  <c r="I158" i="4" s="1"/>
  <c r="H159" i="4"/>
  <c r="H160" i="4"/>
  <c r="H161" i="4"/>
  <c r="I161" i="4" s="1"/>
  <c r="H162" i="4"/>
  <c r="I162" i="4" s="1"/>
  <c r="H163" i="4"/>
  <c r="I163" i="4" s="1"/>
  <c r="H164" i="4"/>
  <c r="I164" i="4" s="1"/>
  <c r="H165" i="4"/>
  <c r="I165" i="4" s="1"/>
  <c r="H166" i="4"/>
  <c r="I166" i="4" s="1"/>
  <c r="H167" i="4"/>
  <c r="H168" i="4"/>
  <c r="H169" i="4"/>
  <c r="I169" i="4" s="1"/>
  <c r="H170" i="4"/>
  <c r="I170" i="4" s="1"/>
  <c r="H171" i="4"/>
  <c r="I171" i="4" s="1"/>
  <c r="H172" i="4"/>
  <c r="I172" i="4" s="1"/>
  <c r="H173" i="4"/>
  <c r="I173" i="4" s="1"/>
  <c r="H174" i="4"/>
  <c r="I174" i="4" s="1"/>
  <c r="H175" i="4"/>
  <c r="H176" i="4"/>
  <c r="H177" i="4"/>
  <c r="I177" i="4" s="1"/>
  <c r="H178" i="4"/>
  <c r="I178" i="4" s="1"/>
  <c r="H179" i="4"/>
  <c r="I179" i="4" s="1"/>
  <c r="H180" i="4"/>
  <c r="H181" i="4"/>
  <c r="H182" i="4"/>
  <c r="I182" i="4" s="1"/>
  <c r="H183" i="4"/>
  <c r="H184" i="4"/>
  <c r="H185" i="4"/>
  <c r="I185" i="4" s="1"/>
  <c r="H186" i="4"/>
  <c r="I186" i="4" s="1"/>
  <c r="H187" i="4"/>
  <c r="I187" i="4" s="1"/>
  <c r="H188" i="4"/>
  <c r="I188" i="4" s="1"/>
  <c r="H189" i="4"/>
  <c r="I189" i="4" s="1"/>
  <c r="H190" i="4"/>
  <c r="I190" i="4" s="1"/>
  <c r="H191" i="4"/>
  <c r="H192" i="4"/>
  <c r="H193" i="4"/>
  <c r="I193" i="4" s="1"/>
  <c r="H194" i="4"/>
  <c r="I194" i="4" s="1"/>
  <c r="H195" i="4"/>
  <c r="I195" i="4" s="1"/>
  <c r="H196" i="4"/>
  <c r="I196" i="4" s="1"/>
  <c r="H197" i="4"/>
  <c r="I197" i="4" s="1"/>
  <c r="H198" i="4"/>
  <c r="I198" i="4" s="1"/>
  <c r="H199" i="4"/>
  <c r="H200" i="4"/>
  <c r="H201" i="4"/>
  <c r="I201" i="4" s="1"/>
  <c r="H202" i="4"/>
  <c r="I202" i="4" s="1"/>
  <c r="H203" i="4"/>
  <c r="I203" i="4" s="1"/>
  <c r="H204" i="4"/>
  <c r="I204" i="4" s="1"/>
  <c r="H205" i="4"/>
  <c r="I205" i="4" s="1"/>
  <c r="H206" i="4"/>
  <c r="I206" i="4" s="1"/>
  <c r="H207" i="4"/>
  <c r="H208" i="4"/>
  <c r="H209" i="4"/>
  <c r="I209" i="4" s="1"/>
  <c r="H210" i="4"/>
  <c r="I210" i="4" s="1"/>
  <c r="H211" i="4"/>
  <c r="I211" i="4" s="1"/>
  <c r="H212" i="4"/>
  <c r="H213" i="4"/>
  <c r="H214" i="4"/>
  <c r="I214" i="4" s="1"/>
  <c r="H215" i="4"/>
  <c r="H216" i="4"/>
  <c r="H217" i="4"/>
  <c r="I217" i="4" s="1"/>
  <c r="H218" i="4"/>
  <c r="I218" i="4" s="1"/>
  <c r="H219" i="4"/>
  <c r="I219" i="4" s="1"/>
  <c r="H220" i="4"/>
  <c r="I220" i="4" s="1"/>
  <c r="H221" i="4"/>
  <c r="I221" i="4" s="1"/>
  <c r="H222" i="4"/>
  <c r="I222" i="4" s="1"/>
  <c r="H223" i="4"/>
  <c r="H224" i="4"/>
  <c r="H225" i="4"/>
  <c r="I225" i="4" s="1"/>
  <c r="H226" i="4"/>
  <c r="I226" i="4" s="1"/>
  <c r="H227" i="4"/>
  <c r="I227" i="4" s="1"/>
  <c r="H228" i="4"/>
  <c r="I228" i="4" s="1"/>
  <c r="H229" i="4"/>
  <c r="I229" i="4" s="1"/>
  <c r="H230" i="4"/>
  <c r="I230" i="4" s="1"/>
  <c r="H231" i="4"/>
  <c r="H232" i="4"/>
  <c r="H233" i="4"/>
  <c r="I233" i="4" s="1"/>
  <c r="H234" i="4"/>
  <c r="I234" i="4" s="1"/>
  <c r="H235" i="4"/>
  <c r="I235" i="4" s="1"/>
  <c r="H236" i="4"/>
  <c r="I236" i="4" s="1"/>
  <c r="H237" i="4"/>
  <c r="I237" i="4" s="1"/>
  <c r="H238" i="4"/>
  <c r="I238" i="4" s="1"/>
  <c r="H239" i="4"/>
  <c r="H240" i="4"/>
  <c r="H241" i="4"/>
  <c r="I241" i="4" s="1"/>
  <c r="H242" i="4"/>
  <c r="I242" i="4" s="1"/>
  <c r="H243" i="4"/>
  <c r="I243" i="4" s="1"/>
  <c r="H244" i="4"/>
  <c r="H245" i="4"/>
  <c r="H246" i="4"/>
  <c r="I246" i="4" s="1"/>
  <c r="H247" i="4"/>
  <c r="H248" i="4"/>
  <c r="H249" i="4"/>
  <c r="I249" i="4" s="1"/>
  <c r="H250" i="4"/>
  <c r="I250" i="4" s="1"/>
  <c r="H251" i="4"/>
  <c r="I251" i="4" s="1"/>
  <c r="H252" i="4"/>
  <c r="I252" i="4" s="1"/>
  <c r="H253" i="4"/>
  <c r="I253" i="4" s="1"/>
  <c r="H254" i="4"/>
  <c r="I254" i="4" s="1"/>
  <c r="H255" i="4"/>
  <c r="H256" i="4"/>
  <c r="H257" i="4"/>
  <c r="I257" i="4" s="1"/>
  <c r="H258" i="4"/>
  <c r="I258" i="4" s="1"/>
  <c r="H259" i="4"/>
  <c r="I259" i="4" s="1"/>
  <c r="H260" i="4"/>
  <c r="I260" i="4" s="1"/>
  <c r="H261" i="4"/>
  <c r="I261" i="4" s="1"/>
  <c r="H262" i="4"/>
  <c r="I262" i="4" s="1"/>
  <c r="H263" i="4"/>
  <c r="H264" i="4"/>
  <c r="H265" i="4"/>
  <c r="I265" i="4" s="1"/>
  <c r="H266" i="4"/>
  <c r="I266" i="4" s="1"/>
  <c r="H267" i="4"/>
  <c r="I267" i="4" s="1"/>
  <c r="H268" i="4"/>
  <c r="I268" i="4" s="1"/>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6" i="4"/>
  <c r="I245" i="4" l="1"/>
  <c r="I213" i="4"/>
  <c r="I181" i="4"/>
  <c r="I149" i="4"/>
  <c r="I117" i="4"/>
  <c r="I85" i="4"/>
  <c r="I53" i="4"/>
  <c r="I21" i="4"/>
  <c r="I264" i="4"/>
  <c r="I256" i="4"/>
  <c r="I248" i="4"/>
  <c r="I244" i="4"/>
  <c r="I240" i="4"/>
  <c r="I232" i="4"/>
  <c r="I224" i="4"/>
  <c r="I216" i="4"/>
  <c r="I212" i="4"/>
  <c r="I208" i="4"/>
  <c r="I200" i="4"/>
  <c r="I192" i="4"/>
  <c r="I184" i="4"/>
  <c r="I180" i="4"/>
  <c r="I176" i="4"/>
  <c r="I168" i="4"/>
  <c r="I160" i="4"/>
  <c r="I152" i="4"/>
  <c r="I148" i="4"/>
  <c r="I144" i="4"/>
  <c r="I136" i="4"/>
  <c r="I128" i="4"/>
  <c r="I120" i="4"/>
  <c r="I116" i="4"/>
  <c r="I112" i="4"/>
  <c r="I104" i="4"/>
  <c r="I96" i="4"/>
  <c r="I88" i="4"/>
  <c r="I84" i="4"/>
  <c r="I80" i="4"/>
  <c r="I72" i="4"/>
  <c r="I64" i="4"/>
  <c r="I56" i="4"/>
  <c r="I52" i="4"/>
  <c r="I48" i="4"/>
  <c r="I40" i="4"/>
  <c r="I32" i="4"/>
  <c r="I24" i="4"/>
  <c r="I20" i="4"/>
  <c r="I16" i="4"/>
  <c r="I8" i="4"/>
  <c r="I263" i="4"/>
  <c r="I255" i="4"/>
  <c r="I247" i="4"/>
  <c r="I239" i="4"/>
  <c r="I231" i="4"/>
  <c r="I223" i="4"/>
  <c r="I215" i="4"/>
  <c r="I207" i="4"/>
  <c r="I199" i="4"/>
  <c r="I191" i="4"/>
  <c r="I183" i="4"/>
  <c r="I175" i="4"/>
  <c r="I167" i="4"/>
  <c r="I159" i="4"/>
  <c r="I151" i="4"/>
  <c r="I143" i="4"/>
  <c r="I135" i="4"/>
  <c r="I127" i="4"/>
  <c r="I119" i="4"/>
  <c r="I111" i="4"/>
  <c r="I103" i="4"/>
  <c r="I95" i="4"/>
  <c r="I87" i="4"/>
  <c r="I79" i="4"/>
  <c r="I71" i="4"/>
  <c r="I63" i="4"/>
  <c r="I55" i="4"/>
  <c r="I47" i="4"/>
  <c r="I39" i="4"/>
  <c r="I31" i="4"/>
  <c r="I23" i="4"/>
  <c r="I15" i="4"/>
  <c r="I7" i="4"/>
  <c r="E269" i="4"/>
  <c r="G6" i="4"/>
  <c r="H6" i="4" s="1"/>
  <c r="I6" i="4" s="1"/>
  <c r="I269" i="4" s="1"/>
  <c r="O150" i="5"/>
  <c r="P150" i="5" s="1"/>
  <c r="L150" i="5"/>
  <c r="M150" i="5" s="1"/>
  <c r="I150" i="5"/>
  <c r="J150" i="5" s="1"/>
  <c r="F150" i="5"/>
  <c r="AD150" i="5" s="1"/>
  <c r="O222" i="5"/>
  <c r="P222" i="5" s="1"/>
  <c r="L222" i="5"/>
  <c r="M222" i="5" s="1"/>
  <c r="I222" i="5"/>
  <c r="J222" i="5" s="1"/>
  <c r="F222" i="5"/>
  <c r="AE222" i="5" s="1"/>
  <c r="O47" i="5"/>
  <c r="P47" i="5" s="1"/>
  <c r="L47" i="5"/>
  <c r="M47" i="5" s="1"/>
  <c r="I47" i="5"/>
  <c r="J47" i="5" s="1"/>
  <c r="F47" i="5"/>
  <c r="AG47" i="5" s="1"/>
  <c r="O250" i="5"/>
  <c r="P250" i="5" s="1"/>
  <c r="L250" i="5"/>
  <c r="M250" i="5" s="1"/>
  <c r="I250" i="5"/>
  <c r="J250" i="5" s="1"/>
  <c r="F250" i="5"/>
  <c r="AE250" i="5" s="1"/>
  <c r="O76" i="5"/>
  <c r="P76" i="5" s="1"/>
  <c r="L76" i="5"/>
  <c r="M76" i="5" s="1"/>
  <c r="I76" i="5"/>
  <c r="J76" i="5" s="1"/>
  <c r="F76" i="5"/>
  <c r="AD76" i="5" s="1"/>
  <c r="O79" i="5"/>
  <c r="P79" i="5" s="1"/>
  <c r="L79" i="5"/>
  <c r="M79" i="5" s="1"/>
  <c r="I79" i="5"/>
  <c r="J79" i="5" s="1"/>
  <c r="F79" i="5"/>
  <c r="AE79" i="5" s="1"/>
  <c r="O251" i="5"/>
  <c r="P251" i="5" s="1"/>
  <c r="L251" i="5"/>
  <c r="M251" i="5" s="1"/>
  <c r="I251" i="5"/>
  <c r="J251" i="5" s="1"/>
  <c r="F251" i="5"/>
  <c r="AF251" i="5" s="1"/>
  <c r="AJ251" i="5" s="1"/>
  <c r="AK251" i="5" s="1"/>
  <c r="AL251" i="5" s="1"/>
  <c r="O256" i="5"/>
  <c r="P256" i="5" s="1"/>
  <c r="L256" i="5"/>
  <c r="M256" i="5" s="1"/>
  <c r="I256" i="5"/>
  <c r="J256" i="5" s="1"/>
  <c r="F256" i="5"/>
  <c r="AD256" i="5" s="1"/>
  <c r="O77" i="5"/>
  <c r="P77" i="5" s="1"/>
  <c r="L77" i="5"/>
  <c r="M77" i="5" s="1"/>
  <c r="I77" i="5"/>
  <c r="J77" i="5" s="1"/>
  <c r="F77" i="5"/>
  <c r="AD77" i="5" s="1"/>
  <c r="O80" i="5"/>
  <c r="P80" i="5" s="1"/>
  <c r="L80" i="5"/>
  <c r="M80" i="5" s="1"/>
  <c r="I80" i="5"/>
  <c r="J80" i="5" s="1"/>
  <c r="F80" i="5"/>
  <c r="AE80" i="5" s="1"/>
  <c r="O185" i="5"/>
  <c r="P185" i="5" s="1"/>
  <c r="L185" i="5"/>
  <c r="M185" i="5" s="1"/>
  <c r="I185" i="5"/>
  <c r="J185" i="5" s="1"/>
  <c r="F185" i="5"/>
  <c r="O262" i="5"/>
  <c r="P262" i="5" s="1"/>
  <c r="L262" i="5"/>
  <c r="M262" i="5" s="1"/>
  <c r="I262" i="5"/>
  <c r="J262" i="5" s="1"/>
  <c r="F262" i="5"/>
  <c r="O184" i="5"/>
  <c r="P184" i="5" s="1"/>
  <c r="L184" i="5"/>
  <c r="M184" i="5" s="1"/>
  <c r="I184" i="5"/>
  <c r="J184" i="5" s="1"/>
  <c r="F184" i="5"/>
  <c r="AD184" i="5" s="1"/>
  <c r="O83" i="5"/>
  <c r="P83" i="5" s="1"/>
  <c r="L83" i="5"/>
  <c r="M83" i="5" s="1"/>
  <c r="I83" i="5"/>
  <c r="J83" i="5" s="1"/>
  <c r="F83" i="5"/>
  <c r="AD83" i="5" s="1"/>
  <c r="O162" i="5"/>
  <c r="P162" i="5" s="1"/>
  <c r="L162" i="5"/>
  <c r="M162" i="5" s="1"/>
  <c r="I162" i="5"/>
  <c r="J162" i="5" s="1"/>
  <c r="F162" i="5"/>
  <c r="AE162" i="5" s="1"/>
  <c r="O189" i="5"/>
  <c r="P189" i="5" s="1"/>
  <c r="L189" i="5"/>
  <c r="M189" i="5" s="1"/>
  <c r="I189" i="5"/>
  <c r="J189" i="5" s="1"/>
  <c r="F189" i="5"/>
  <c r="AE189" i="5" s="1"/>
  <c r="O57" i="5"/>
  <c r="P57" i="5" s="1"/>
  <c r="L57" i="5"/>
  <c r="M57" i="5" s="1"/>
  <c r="I57" i="5"/>
  <c r="J57" i="5" s="1"/>
  <c r="F57" i="5"/>
  <c r="AD57" i="5" s="1"/>
  <c r="O232" i="5"/>
  <c r="P232" i="5" s="1"/>
  <c r="L232" i="5"/>
  <c r="M232" i="5" s="1"/>
  <c r="I232" i="5"/>
  <c r="J232" i="5" s="1"/>
  <c r="F232" i="5"/>
  <c r="AD232" i="5" s="1"/>
  <c r="O106" i="5"/>
  <c r="P106" i="5" s="1"/>
  <c r="L106" i="5"/>
  <c r="M106" i="5" s="1"/>
  <c r="I106" i="5"/>
  <c r="J106" i="5" s="1"/>
  <c r="F106" i="5"/>
  <c r="O107" i="5"/>
  <c r="P107" i="5" s="1"/>
  <c r="L107" i="5"/>
  <c r="M107" i="5" s="1"/>
  <c r="I107" i="5"/>
  <c r="J107" i="5" s="1"/>
  <c r="F107" i="5"/>
  <c r="AE107" i="5" s="1"/>
  <c r="O226" i="5"/>
  <c r="P226" i="5" s="1"/>
  <c r="L226" i="5"/>
  <c r="M226" i="5" s="1"/>
  <c r="I226" i="5"/>
  <c r="J226" i="5" s="1"/>
  <c r="F226" i="5"/>
  <c r="AD226" i="5" s="1"/>
  <c r="O82" i="5"/>
  <c r="P82" i="5" s="1"/>
  <c r="L82" i="5"/>
  <c r="M82" i="5" s="1"/>
  <c r="I82" i="5"/>
  <c r="J82" i="5" s="1"/>
  <c r="F82" i="5"/>
  <c r="AE82" i="5" s="1"/>
  <c r="O54" i="5"/>
  <c r="P54" i="5" s="1"/>
  <c r="L54" i="5"/>
  <c r="M54" i="5" s="1"/>
  <c r="I54" i="5"/>
  <c r="J54" i="5" s="1"/>
  <c r="F54" i="5"/>
  <c r="AD54" i="5" s="1"/>
  <c r="O160" i="5"/>
  <c r="P160" i="5" s="1"/>
  <c r="L160" i="5"/>
  <c r="M160" i="5" s="1"/>
  <c r="I160" i="5"/>
  <c r="J160" i="5" s="1"/>
  <c r="F160" i="5"/>
  <c r="AD160" i="5" s="1"/>
  <c r="O34" i="5"/>
  <c r="P34" i="5" s="1"/>
  <c r="L34" i="5"/>
  <c r="M34" i="5" s="1"/>
  <c r="I34" i="5"/>
  <c r="J34" i="5" s="1"/>
  <c r="F34" i="5"/>
  <c r="AD34" i="5" s="1"/>
  <c r="O145" i="5"/>
  <c r="P145" i="5" s="1"/>
  <c r="L145" i="5"/>
  <c r="M145" i="5" s="1"/>
  <c r="I145" i="5"/>
  <c r="J145" i="5" s="1"/>
  <c r="F145" i="5"/>
  <c r="AG145" i="5" s="1"/>
  <c r="O168" i="5"/>
  <c r="P168" i="5" s="1"/>
  <c r="L168" i="5"/>
  <c r="M168" i="5" s="1"/>
  <c r="I168" i="5"/>
  <c r="J168" i="5" s="1"/>
  <c r="F168" i="5"/>
  <c r="AF168" i="5" s="1"/>
  <c r="AJ168" i="5" s="1"/>
  <c r="AK168" i="5" s="1"/>
  <c r="AL168" i="5" s="1"/>
  <c r="O245" i="5"/>
  <c r="P245" i="5" s="1"/>
  <c r="L245" i="5"/>
  <c r="M245" i="5" s="1"/>
  <c r="I245" i="5"/>
  <c r="J245" i="5" s="1"/>
  <c r="F245" i="5"/>
  <c r="AE245" i="5" s="1"/>
  <c r="O89" i="5"/>
  <c r="P89" i="5" s="1"/>
  <c r="L89" i="5"/>
  <c r="M89" i="5" s="1"/>
  <c r="I89" i="5"/>
  <c r="J89" i="5" s="1"/>
  <c r="F89" i="5"/>
  <c r="AF89" i="5" s="1"/>
  <c r="AJ89" i="5" s="1"/>
  <c r="AK89" i="5" s="1"/>
  <c r="AL89" i="5" s="1"/>
  <c r="O122" i="5"/>
  <c r="P122" i="5" s="1"/>
  <c r="L122" i="5"/>
  <c r="M122" i="5" s="1"/>
  <c r="I122" i="5"/>
  <c r="J122" i="5" s="1"/>
  <c r="F122" i="5"/>
  <c r="AF122" i="5" s="1"/>
  <c r="AJ122" i="5" s="1"/>
  <c r="AK122" i="5" s="1"/>
  <c r="AL122" i="5" s="1"/>
  <c r="O194" i="5"/>
  <c r="P194" i="5" s="1"/>
  <c r="L194" i="5"/>
  <c r="M194" i="5" s="1"/>
  <c r="I194" i="5"/>
  <c r="J194" i="5" s="1"/>
  <c r="F194" i="5"/>
  <c r="AD194" i="5" s="1"/>
  <c r="O192" i="5"/>
  <c r="P192" i="5" s="1"/>
  <c r="L192" i="5"/>
  <c r="M192" i="5" s="1"/>
  <c r="I192" i="5"/>
  <c r="J192" i="5" s="1"/>
  <c r="F192" i="5"/>
  <c r="AG192" i="5" s="1"/>
  <c r="O100" i="5"/>
  <c r="P100" i="5" s="1"/>
  <c r="L100" i="5"/>
  <c r="M100" i="5" s="1"/>
  <c r="I100" i="5"/>
  <c r="J100" i="5" s="1"/>
  <c r="F100" i="5"/>
  <c r="AF100" i="5" s="1"/>
  <c r="AJ100" i="5" s="1"/>
  <c r="AK100" i="5" s="1"/>
  <c r="AL100" i="5" s="1"/>
  <c r="O99" i="5"/>
  <c r="P99" i="5" s="1"/>
  <c r="L99" i="5"/>
  <c r="M99" i="5" s="1"/>
  <c r="I99" i="5"/>
  <c r="J99" i="5" s="1"/>
  <c r="F99" i="5"/>
  <c r="O193" i="5"/>
  <c r="P193" i="5" s="1"/>
  <c r="L193" i="5"/>
  <c r="M193" i="5" s="1"/>
  <c r="I193" i="5"/>
  <c r="J193" i="5" s="1"/>
  <c r="F193" i="5"/>
  <c r="AF193" i="5" s="1"/>
  <c r="AJ193" i="5" s="1"/>
  <c r="AK193" i="5" s="1"/>
  <c r="AL193" i="5" s="1"/>
  <c r="O33" i="5"/>
  <c r="P33" i="5" s="1"/>
  <c r="L33" i="5"/>
  <c r="M33" i="5" s="1"/>
  <c r="I33" i="5"/>
  <c r="J33" i="5" s="1"/>
  <c r="F33" i="5"/>
  <c r="AF33" i="5" s="1"/>
  <c r="AJ33" i="5" s="1"/>
  <c r="AK33" i="5" s="1"/>
  <c r="AL33" i="5" s="1"/>
  <c r="O65" i="5"/>
  <c r="P65" i="5" s="1"/>
  <c r="L65" i="5"/>
  <c r="M65" i="5" s="1"/>
  <c r="I65" i="5"/>
  <c r="J65" i="5" s="1"/>
  <c r="F65" i="5"/>
  <c r="AF65" i="5" s="1"/>
  <c r="AJ65" i="5" s="1"/>
  <c r="AK65" i="5" s="1"/>
  <c r="AL65" i="5" s="1"/>
  <c r="O255" i="5"/>
  <c r="P255" i="5" s="1"/>
  <c r="L255" i="5"/>
  <c r="M255" i="5" s="1"/>
  <c r="I255" i="5"/>
  <c r="J255" i="5" s="1"/>
  <c r="F255" i="5"/>
  <c r="AF255" i="5" s="1"/>
  <c r="AJ255" i="5" s="1"/>
  <c r="AK255" i="5" s="1"/>
  <c r="AL255" i="5" s="1"/>
  <c r="O59" i="5"/>
  <c r="P59" i="5" s="1"/>
  <c r="L59" i="5"/>
  <c r="M59" i="5" s="1"/>
  <c r="I59" i="5"/>
  <c r="J59" i="5" s="1"/>
  <c r="F59" i="5"/>
  <c r="AD59" i="5" s="1"/>
  <c r="O210" i="5"/>
  <c r="P210" i="5" s="1"/>
  <c r="L210" i="5"/>
  <c r="M210" i="5" s="1"/>
  <c r="I210" i="5"/>
  <c r="J210" i="5" s="1"/>
  <c r="F210" i="5"/>
  <c r="AG210" i="5" s="1"/>
  <c r="O209" i="5"/>
  <c r="P209" i="5" s="1"/>
  <c r="L209" i="5"/>
  <c r="M209" i="5" s="1"/>
  <c r="I209" i="5"/>
  <c r="J209" i="5" s="1"/>
  <c r="F209" i="5"/>
  <c r="AF209" i="5" s="1"/>
  <c r="AJ209" i="5" s="1"/>
  <c r="AK209" i="5" s="1"/>
  <c r="AL209" i="5" s="1"/>
  <c r="O171" i="5"/>
  <c r="P171" i="5" s="1"/>
  <c r="L171" i="5"/>
  <c r="M171" i="5" s="1"/>
  <c r="I171" i="5"/>
  <c r="J171" i="5" s="1"/>
  <c r="F171" i="5"/>
  <c r="AF171" i="5" s="1"/>
  <c r="AJ171" i="5" s="1"/>
  <c r="AK171" i="5" s="1"/>
  <c r="AL171" i="5" s="1"/>
  <c r="O159" i="5"/>
  <c r="P159" i="5" s="1"/>
  <c r="L159" i="5"/>
  <c r="M159" i="5" s="1"/>
  <c r="I159" i="5"/>
  <c r="J159" i="5" s="1"/>
  <c r="F159" i="5"/>
  <c r="AF159" i="5" s="1"/>
  <c r="AJ159" i="5" s="1"/>
  <c r="AK159" i="5" s="1"/>
  <c r="AL159" i="5" s="1"/>
  <c r="O158" i="5"/>
  <c r="P158" i="5" s="1"/>
  <c r="L158" i="5"/>
  <c r="M158" i="5" s="1"/>
  <c r="I158" i="5"/>
  <c r="J158" i="5" s="1"/>
  <c r="F158" i="5"/>
  <c r="AE158" i="5" s="1"/>
  <c r="O128" i="5"/>
  <c r="P128" i="5" s="1"/>
  <c r="L128" i="5"/>
  <c r="M128" i="5" s="1"/>
  <c r="I128" i="5"/>
  <c r="J128" i="5" s="1"/>
  <c r="F128" i="5"/>
  <c r="AD128" i="5" s="1"/>
  <c r="O109" i="5"/>
  <c r="P109" i="5" s="1"/>
  <c r="L109" i="5"/>
  <c r="M109" i="5" s="1"/>
  <c r="I109" i="5"/>
  <c r="J109" i="5" s="1"/>
  <c r="F109" i="5"/>
  <c r="AF109" i="5" s="1"/>
  <c r="AJ109" i="5" s="1"/>
  <c r="AK109" i="5" s="1"/>
  <c r="AL109" i="5" s="1"/>
  <c r="O81" i="5"/>
  <c r="P81" i="5" s="1"/>
  <c r="L81" i="5"/>
  <c r="M81" i="5" s="1"/>
  <c r="I81" i="5"/>
  <c r="J81" i="5" s="1"/>
  <c r="F81" i="5"/>
  <c r="AF81" i="5" s="1"/>
  <c r="AJ81" i="5" s="1"/>
  <c r="AK81" i="5" s="1"/>
  <c r="AL81" i="5" s="1"/>
  <c r="O17" i="5"/>
  <c r="P17" i="5" s="1"/>
  <c r="L17" i="5"/>
  <c r="M17" i="5" s="1"/>
  <c r="I17" i="5"/>
  <c r="J17" i="5" s="1"/>
  <c r="F17" i="5"/>
  <c r="O22" i="5"/>
  <c r="P22" i="5" s="1"/>
  <c r="L22" i="5"/>
  <c r="M22" i="5" s="1"/>
  <c r="I22" i="5"/>
  <c r="J22" i="5" s="1"/>
  <c r="F22" i="5"/>
  <c r="AD22" i="5" s="1"/>
  <c r="O68" i="5"/>
  <c r="P68" i="5" s="1"/>
  <c r="L68" i="5"/>
  <c r="M68" i="5" s="1"/>
  <c r="I68" i="5"/>
  <c r="J68" i="5" s="1"/>
  <c r="F68" i="5"/>
  <c r="AD68" i="5" s="1"/>
  <c r="O85" i="5"/>
  <c r="P85" i="5" s="1"/>
  <c r="L85" i="5"/>
  <c r="M85" i="5" s="1"/>
  <c r="I85" i="5"/>
  <c r="J85" i="5" s="1"/>
  <c r="F85" i="5"/>
  <c r="AF85" i="5" s="1"/>
  <c r="AJ85" i="5" s="1"/>
  <c r="AK85" i="5" s="1"/>
  <c r="AL85" i="5" s="1"/>
  <c r="O131" i="5"/>
  <c r="P131" i="5" s="1"/>
  <c r="L131" i="5"/>
  <c r="M131" i="5" s="1"/>
  <c r="I131" i="5"/>
  <c r="J131" i="5" s="1"/>
  <c r="F131" i="5"/>
  <c r="AD131" i="5" s="1"/>
  <c r="O6" i="5"/>
  <c r="P6" i="5" s="1"/>
  <c r="L6" i="5"/>
  <c r="M6" i="5" s="1"/>
  <c r="I6" i="5"/>
  <c r="J6" i="5" s="1"/>
  <c r="F6" i="5"/>
  <c r="AD6" i="5" s="1"/>
  <c r="O212" i="5"/>
  <c r="P212" i="5" s="1"/>
  <c r="L212" i="5"/>
  <c r="M212" i="5" s="1"/>
  <c r="I212" i="5"/>
  <c r="J212" i="5" s="1"/>
  <c r="F212" i="5"/>
  <c r="AF212" i="5" s="1"/>
  <c r="AJ212" i="5" s="1"/>
  <c r="AK212" i="5" s="1"/>
  <c r="AL212" i="5" s="1"/>
  <c r="O67" i="5"/>
  <c r="P67" i="5" s="1"/>
  <c r="L67" i="5"/>
  <c r="M67" i="5" s="1"/>
  <c r="I67" i="5"/>
  <c r="J67" i="5" s="1"/>
  <c r="F67" i="5"/>
  <c r="AF67" i="5" s="1"/>
  <c r="AJ67" i="5" s="1"/>
  <c r="AK67" i="5" s="1"/>
  <c r="AL67" i="5" s="1"/>
  <c r="O211" i="5"/>
  <c r="P211" i="5" s="1"/>
  <c r="L211" i="5"/>
  <c r="M211" i="5" s="1"/>
  <c r="I211" i="5"/>
  <c r="J211" i="5" s="1"/>
  <c r="F211" i="5"/>
  <c r="O19" i="5"/>
  <c r="P19" i="5" s="1"/>
  <c r="L19" i="5"/>
  <c r="M19" i="5" s="1"/>
  <c r="I19" i="5"/>
  <c r="J19" i="5" s="1"/>
  <c r="F19" i="5"/>
  <c r="AD19" i="5" s="1"/>
  <c r="O261" i="5"/>
  <c r="P261" i="5" s="1"/>
  <c r="L261" i="5"/>
  <c r="M261" i="5" s="1"/>
  <c r="I261" i="5"/>
  <c r="J261" i="5" s="1"/>
  <c r="F261" i="5"/>
  <c r="O66" i="5"/>
  <c r="P66" i="5" s="1"/>
  <c r="L66" i="5"/>
  <c r="M66" i="5" s="1"/>
  <c r="I66" i="5"/>
  <c r="J66" i="5" s="1"/>
  <c r="F66" i="5"/>
  <c r="AD66" i="5" s="1"/>
  <c r="O16" i="5"/>
  <c r="P16" i="5" s="1"/>
  <c r="L16" i="5"/>
  <c r="M16" i="5" s="1"/>
  <c r="I16" i="5"/>
  <c r="J16" i="5" s="1"/>
  <c r="F16" i="5"/>
  <c r="AE16" i="5" s="1"/>
  <c r="O18" i="5"/>
  <c r="P18" i="5" s="1"/>
  <c r="L18" i="5"/>
  <c r="M18" i="5" s="1"/>
  <c r="I18" i="5"/>
  <c r="J18" i="5" s="1"/>
  <c r="F18" i="5"/>
  <c r="AF18" i="5" s="1"/>
  <c r="AJ18" i="5" s="1"/>
  <c r="AK18" i="5" s="1"/>
  <c r="AL18" i="5" s="1"/>
  <c r="O4" i="5"/>
  <c r="P4" i="5" s="1"/>
  <c r="L4" i="5"/>
  <c r="M4" i="5" s="1"/>
  <c r="I4" i="5"/>
  <c r="J4" i="5" s="1"/>
  <c r="F4" i="5"/>
  <c r="AD4" i="5" s="1"/>
  <c r="O52" i="5"/>
  <c r="P52" i="5" s="1"/>
  <c r="L52" i="5"/>
  <c r="M52" i="5" s="1"/>
  <c r="I52" i="5"/>
  <c r="J52" i="5" s="1"/>
  <c r="F52" i="5"/>
  <c r="AD52" i="5" s="1"/>
  <c r="O31" i="5"/>
  <c r="P31" i="5" s="1"/>
  <c r="L31" i="5"/>
  <c r="M31" i="5" s="1"/>
  <c r="I31" i="5"/>
  <c r="J31" i="5" s="1"/>
  <c r="F31" i="5"/>
  <c r="AD31" i="5" s="1"/>
  <c r="O35" i="5"/>
  <c r="P35" i="5" s="1"/>
  <c r="L35" i="5"/>
  <c r="M35" i="5" s="1"/>
  <c r="I35" i="5"/>
  <c r="J35" i="5" s="1"/>
  <c r="F35" i="5"/>
  <c r="AD35" i="5" s="1"/>
  <c r="O30" i="5"/>
  <c r="P30" i="5" s="1"/>
  <c r="L30" i="5"/>
  <c r="M30" i="5" s="1"/>
  <c r="I30" i="5"/>
  <c r="J30" i="5" s="1"/>
  <c r="F30" i="5"/>
  <c r="AD30" i="5" s="1"/>
  <c r="O28" i="5"/>
  <c r="P28" i="5" s="1"/>
  <c r="L28" i="5"/>
  <c r="M28" i="5" s="1"/>
  <c r="I28" i="5"/>
  <c r="J28" i="5" s="1"/>
  <c r="F28" i="5"/>
  <c r="AG28" i="5" s="1"/>
  <c r="O29" i="5"/>
  <c r="P29" i="5" s="1"/>
  <c r="L29" i="5"/>
  <c r="M29" i="5" s="1"/>
  <c r="I29" i="5"/>
  <c r="J29" i="5" s="1"/>
  <c r="F29" i="5"/>
  <c r="O130" i="5"/>
  <c r="P130" i="5" s="1"/>
  <c r="L130" i="5"/>
  <c r="M130" i="5" s="1"/>
  <c r="I130" i="5"/>
  <c r="J130" i="5" s="1"/>
  <c r="F130" i="5"/>
  <c r="AE130" i="5" s="1"/>
  <c r="O157" i="5"/>
  <c r="P157" i="5" s="1"/>
  <c r="L157" i="5"/>
  <c r="M157" i="5" s="1"/>
  <c r="I157" i="5"/>
  <c r="J157" i="5" s="1"/>
  <c r="F157" i="5"/>
  <c r="AD157" i="5" s="1"/>
  <c r="O224" i="5"/>
  <c r="P224" i="5" s="1"/>
  <c r="L224" i="5"/>
  <c r="M224" i="5" s="1"/>
  <c r="I224" i="5"/>
  <c r="J224" i="5" s="1"/>
  <c r="F224" i="5"/>
  <c r="AE224" i="5" s="1"/>
  <c r="O229" i="5"/>
  <c r="P229" i="5" s="1"/>
  <c r="L229" i="5"/>
  <c r="M229" i="5" s="1"/>
  <c r="I229" i="5"/>
  <c r="J229" i="5" s="1"/>
  <c r="F229" i="5"/>
  <c r="AF229" i="5" s="1"/>
  <c r="AJ229" i="5" s="1"/>
  <c r="AK229" i="5" s="1"/>
  <c r="AL229" i="5" s="1"/>
  <c r="O228" i="5"/>
  <c r="P228" i="5" s="1"/>
  <c r="L228" i="5"/>
  <c r="M228" i="5" s="1"/>
  <c r="I228" i="5"/>
  <c r="J228" i="5" s="1"/>
  <c r="F228" i="5"/>
  <c r="O254" i="5"/>
  <c r="P254" i="5" s="1"/>
  <c r="L254" i="5"/>
  <c r="M254" i="5" s="1"/>
  <c r="I254" i="5"/>
  <c r="J254" i="5" s="1"/>
  <c r="F254" i="5"/>
  <c r="AF254" i="5" s="1"/>
  <c r="AJ254" i="5" s="1"/>
  <c r="AK254" i="5" s="1"/>
  <c r="AL254" i="5" s="1"/>
  <c r="O243" i="5"/>
  <c r="P243" i="5" s="1"/>
  <c r="L243" i="5"/>
  <c r="M243" i="5" s="1"/>
  <c r="I243" i="5"/>
  <c r="J243" i="5" s="1"/>
  <c r="F243" i="5"/>
  <c r="AD243" i="5" s="1"/>
  <c r="O55" i="5"/>
  <c r="P55" i="5" s="1"/>
  <c r="L55" i="5"/>
  <c r="M55" i="5" s="1"/>
  <c r="I55" i="5"/>
  <c r="J55" i="5" s="1"/>
  <c r="F55" i="5"/>
  <c r="AG55" i="5" s="1"/>
  <c r="O64" i="5"/>
  <c r="P64" i="5" s="1"/>
  <c r="L64" i="5"/>
  <c r="M64" i="5" s="1"/>
  <c r="I64" i="5"/>
  <c r="J64" i="5" s="1"/>
  <c r="F64" i="5"/>
  <c r="AF64" i="5" s="1"/>
  <c r="AJ64" i="5" s="1"/>
  <c r="AK64" i="5" s="1"/>
  <c r="AL64" i="5" s="1"/>
  <c r="O46" i="5"/>
  <c r="P46" i="5" s="1"/>
  <c r="L46" i="5"/>
  <c r="M46" i="5" s="1"/>
  <c r="I46" i="5"/>
  <c r="J46" i="5" s="1"/>
  <c r="F46" i="5"/>
  <c r="O253" i="5"/>
  <c r="P253" i="5" s="1"/>
  <c r="L253" i="5"/>
  <c r="M253" i="5" s="1"/>
  <c r="I253" i="5"/>
  <c r="J253" i="5" s="1"/>
  <c r="F253" i="5"/>
  <c r="AF253" i="5" s="1"/>
  <c r="AJ253" i="5" s="1"/>
  <c r="AK253" i="5" s="1"/>
  <c r="AL253" i="5" s="1"/>
  <c r="O7" i="5"/>
  <c r="P7" i="5" s="1"/>
  <c r="L7" i="5"/>
  <c r="M7" i="5" s="1"/>
  <c r="I7" i="5"/>
  <c r="J7" i="5" s="1"/>
  <c r="F7" i="5"/>
  <c r="AD7" i="5" s="1"/>
  <c r="O221" i="5"/>
  <c r="P221" i="5" s="1"/>
  <c r="L221" i="5"/>
  <c r="M221" i="5" s="1"/>
  <c r="I221" i="5"/>
  <c r="J221" i="5" s="1"/>
  <c r="F221" i="5"/>
  <c r="AF221" i="5" s="1"/>
  <c r="AJ221" i="5" s="1"/>
  <c r="AK221" i="5" s="1"/>
  <c r="AL221" i="5" s="1"/>
  <c r="O127" i="5"/>
  <c r="P127" i="5" s="1"/>
  <c r="L127" i="5"/>
  <c r="M127" i="5" s="1"/>
  <c r="I127" i="5"/>
  <c r="J127" i="5" s="1"/>
  <c r="F127" i="5"/>
  <c r="AF127" i="5" s="1"/>
  <c r="AJ127" i="5" s="1"/>
  <c r="AK127" i="5" s="1"/>
  <c r="AL127" i="5" s="1"/>
  <c r="O141" i="5"/>
  <c r="P141" i="5" s="1"/>
  <c r="L141" i="5"/>
  <c r="M141" i="5" s="1"/>
  <c r="I141" i="5"/>
  <c r="J141" i="5" s="1"/>
  <c r="F141" i="5"/>
  <c r="AD141" i="5" s="1"/>
  <c r="O154" i="5"/>
  <c r="P154" i="5" s="1"/>
  <c r="L154" i="5"/>
  <c r="M154" i="5" s="1"/>
  <c r="I154" i="5"/>
  <c r="J154" i="5" s="1"/>
  <c r="F154" i="5"/>
  <c r="O10" i="5"/>
  <c r="P10" i="5" s="1"/>
  <c r="L10" i="5"/>
  <c r="M10" i="5" s="1"/>
  <c r="I10" i="5"/>
  <c r="J10" i="5" s="1"/>
  <c r="F10" i="5"/>
  <c r="AF10" i="5" s="1"/>
  <c r="AJ10" i="5" s="1"/>
  <c r="AK10" i="5" s="1"/>
  <c r="AL10" i="5" s="1"/>
  <c r="O102" i="5"/>
  <c r="P102" i="5" s="1"/>
  <c r="L102" i="5"/>
  <c r="M102" i="5" s="1"/>
  <c r="I102" i="5"/>
  <c r="J102" i="5" s="1"/>
  <c r="F102" i="5"/>
  <c r="AD102" i="5" s="1"/>
  <c r="O260" i="5"/>
  <c r="P260" i="5" s="1"/>
  <c r="L260" i="5"/>
  <c r="M260" i="5" s="1"/>
  <c r="I260" i="5"/>
  <c r="J260" i="5" s="1"/>
  <c r="F260" i="5"/>
  <c r="AD260" i="5" s="1"/>
  <c r="O12" i="5"/>
  <c r="P12" i="5" s="1"/>
  <c r="L12" i="5"/>
  <c r="M12" i="5" s="1"/>
  <c r="I12" i="5"/>
  <c r="J12" i="5" s="1"/>
  <c r="F12" i="5"/>
  <c r="AF12" i="5" s="1"/>
  <c r="AJ12" i="5" s="1"/>
  <c r="AK12" i="5" s="1"/>
  <c r="AL12" i="5" s="1"/>
  <c r="O3" i="5"/>
  <c r="P3" i="5" s="1"/>
  <c r="L3" i="5"/>
  <c r="M3" i="5" s="1"/>
  <c r="I3" i="5"/>
  <c r="J3" i="5" s="1"/>
  <c r="F3" i="5"/>
  <c r="AF3" i="5" s="1"/>
  <c r="AJ3" i="5" s="1"/>
  <c r="AK3" i="5" s="1"/>
  <c r="AL3" i="5" s="1"/>
  <c r="O78" i="5"/>
  <c r="P78" i="5" s="1"/>
  <c r="L78" i="5"/>
  <c r="M78" i="5" s="1"/>
  <c r="I78" i="5"/>
  <c r="J78" i="5" s="1"/>
  <c r="F78" i="5"/>
  <c r="AF78" i="5" s="1"/>
  <c r="AJ78" i="5" s="1"/>
  <c r="AK78" i="5" s="1"/>
  <c r="AL78" i="5" s="1"/>
  <c r="O84" i="5"/>
  <c r="P84" i="5" s="1"/>
  <c r="L84" i="5"/>
  <c r="M84" i="5" s="1"/>
  <c r="I84" i="5"/>
  <c r="J84" i="5" s="1"/>
  <c r="F84" i="5"/>
  <c r="AD84" i="5" s="1"/>
  <c r="O248" i="5"/>
  <c r="P248" i="5" s="1"/>
  <c r="L248" i="5"/>
  <c r="M248" i="5" s="1"/>
  <c r="I248" i="5"/>
  <c r="J248" i="5" s="1"/>
  <c r="F248" i="5"/>
  <c r="AE248" i="5" s="1"/>
  <c r="O263" i="5"/>
  <c r="P263" i="5" s="1"/>
  <c r="L263" i="5"/>
  <c r="M263" i="5" s="1"/>
  <c r="I263" i="5"/>
  <c r="J263" i="5" s="1"/>
  <c r="F263" i="5"/>
  <c r="AF263" i="5" s="1"/>
  <c r="AJ263" i="5" s="1"/>
  <c r="AK263" i="5" s="1"/>
  <c r="AL263" i="5" s="1"/>
  <c r="O259" i="5"/>
  <c r="P259" i="5" s="1"/>
  <c r="L259" i="5"/>
  <c r="M259" i="5" s="1"/>
  <c r="I259" i="5"/>
  <c r="J259" i="5" s="1"/>
  <c r="F259" i="5"/>
  <c r="O258" i="5"/>
  <c r="P258" i="5" s="1"/>
  <c r="L258" i="5"/>
  <c r="M258" i="5" s="1"/>
  <c r="I258" i="5"/>
  <c r="J258" i="5" s="1"/>
  <c r="F258" i="5"/>
  <c r="AD258" i="5" s="1"/>
  <c r="O257" i="5"/>
  <c r="P257" i="5" s="1"/>
  <c r="L257" i="5"/>
  <c r="M257" i="5" s="1"/>
  <c r="I257" i="5"/>
  <c r="J257" i="5" s="1"/>
  <c r="F257" i="5"/>
  <c r="AF257" i="5" s="1"/>
  <c r="AJ257" i="5" s="1"/>
  <c r="AK257" i="5" s="1"/>
  <c r="AL257" i="5" s="1"/>
  <c r="O247" i="5"/>
  <c r="P247" i="5" s="1"/>
  <c r="L247" i="5"/>
  <c r="M247" i="5" s="1"/>
  <c r="I247" i="5"/>
  <c r="J247" i="5" s="1"/>
  <c r="F247" i="5"/>
  <c r="AD247" i="5" s="1"/>
  <c r="O246" i="5"/>
  <c r="P246" i="5" s="1"/>
  <c r="L246" i="5"/>
  <c r="M246" i="5" s="1"/>
  <c r="I246" i="5"/>
  <c r="J246" i="5" s="1"/>
  <c r="F246" i="5"/>
  <c r="AF246" i="5" s="1"/>
  <c r="AJ246" i="5" s="1"/>
  <c r="AK246" i="5" s="1"/>
  <c r="AL246" i="5" s="1"/>
  <c r="O236" i="5"/>
  <c r="P236" i="5" s="1"/>
  <c r="L236" i="5"/>
  <c r="M236" i="5" s="1"/>
  <c r="I236" i="5"/>
  <c r="J236" i="5" s="1"/>
  <c r="F236" i="5"/>
  <c r="AF236" i="5" s="1"/>
  <c r="AJ236" i="5" s="1"/>
  <c r="AK236" i="5" s="1"/>
  <c r="AL236" i="5" s="1"/>
  <c r="O233" i="5"/>
  <c r="P233" i="5" s="1"/>
  <c r="L233" i="5"/>
  <c r="M233" i="5" s="1"/>
  <c r="I233" i="5"/>
  <c r="J233" i="5" s="1"/>
  <c r="F233" i="5"/>
  <c r="AG233" i="5" s="1"/>
  <c r="O234" i="5"/>
  <c r="P234" i="5" s="1"/>
  <c r="L234" i="5"/>
  <c r="M234" i="5" s="1"/>
  <c r="I234" i="5"/>
  <c r="J234" i="5" s="1"/>
  <c r="F234" i="5"/>
  <c r="AF234" i="5" s="1"/>
  <c r="AJ234" i="5" s="1"/>
  <c r="AK234" i="5" s="1"/>
  <c r="AL234" i="5" s="1"/>
  <c r="O217" i="5"/>
  <c r="P217" i="5" s="1"/>
  <c r="L217" i="5"/>
  <c r="M217" i="5" s="1"/>
  <c r="I217" i="5"/>
  <c r="J217" i="5" s="1"/>
  <c r="F217" i="5"/>
  <c r="O203" i="5"/>
  <c r="P203" i="5" s="1"/>
  <c r="L203" i="5"/>
  <c r="M203" i="5" s="1"/>
  <c r="I203" i="5"/>
  <c r="J203" i="5" s="1"/>
  <c r="F203" i="5"/>
  <c r="AD203" i="5" s="1"/>
  <c r="O187" i="5"/>
  <c r="P187" i="5" s="1"/>
  <c r="L187" i="5"/>
  <c r="M187" i="5" s="1"/>
  <c r="I187" i="5"/>
  <c r="J187" i="5" s="1"/>
  <c r="F187" i="5"/>
  <c r="AF187" i="5" s="1"/>
  <c r="AJ187" i="5" s="1"/>
  <c r="AK187" i="5" s="1"/>
  <c r="AL187" i="5" s="1"/>
  <c r="O186" i="5"/>
  <c r="P186" i="5" s="1"/>
  <c r="L186" i="5"/>
  <c r="M186" i="5" s="1"/>
  <c r="I186" i="5"/>
  <c r="J186" i="5" s="1"/>
  <c r="F186" i="5"/>
  <c r="AD186" i="5" s="1"/>
  <c r="O182" i="5"/>
  <c r="P182" i="5" s="1"/>
  <c r="L182" i="5"/>
  <c r="M182" i="5" s="1"/>
  <c r="I182" i="5"/>
  <c r="J182" i="5" s="1"/>
  <c r="F182" i="5"/>
  <c r="AF182" i="5" s="1"/>
  <c r="AJ182" i="5" s="1"/>
  <c r="AK182" i="5" s="1"/>
  <c r="AL182" i="5" s="1"/>
  <c r="O169" i="5"/>
  <c r="P169" i="5" s="1"/>
  <c r="L169" i="5"/>
  <c r="M169" i="5" s="1"/>
  <c r="I169" i="5"/>
  <c r="J169" i="5" s="1"/>
  <c r="F169" i="5"/>
  <c r="AF169" i="5" s="1"/>
  <c r="AJ169" i="5" s="1"/>
  <c r="AK169" i="5" s="1"/>
  <c r="AL169" i="5" s="1"/>
  <c r="O148" i="5"/>
  <c r="P148" i="5" s="1"/>
  <c r="L148" i="5"/>
  <c r="M148" i="5" s="1"/>
  <c r="I148" i="5"/>
  <c r="J148" i="5" s="1"/>
  <c r="F148" i="5"/>
  <c r="AG148" i="5" s="1"/>
  <c r="O147" i="5"/>
  <c r="P147" i="5" s="1"/>
  <c r="L147" i="5"/>
  <c r="M147" i="5" s="1"/>
  <c r="I147" i="5"/>
  <c r="J147" i="5" s="1"/>
  <c r="F147" i="5"/>
  <c r="AD147" i="5" s="1"/>
  <c r="O146" i="5"/>
  <c r="P146" i="5" s="1"/>
  <c r="L146" i="5"/>
  <c r="M146" i="5" s="1"/>
  <c r="I146" i="5"/>
  <c r="J146" i="5" s="1"/>
  <c r="F146" i="5"/>
  <c r="R146" i="5" s="1"/>
  <c r="T146" i="5" s="1"/>
  <c r="O144" i="5"/>
  <c r="P144" i="5" s="1"/>
  <c r="L144" i="5"/>
  <c r="M144" i="5" s="1"/>
  <c r="I144" i="5"/>
  <c r="J144" i="5" s="1"/>
  <c r="F144" i="5"/>
  <c r="AF144" i="5" s="1"/>
  <c r="AJ144" i="5" s="1"/>
  <c r="AK144" i="5" s="1"/>
  <c r="AL144" i="5" s="1"/>
  <c r="O143" i="5"/>
  <c r="P143" i="5" s="1"/>
  <c r="L143" i="5"/>
  <c r="M143" i="5" s="1"/>
  <c r="I143" i="5"/>
  <c r="J143" i="5" s="1"/>
  <c r="F143" i="5"/>
  <c r="AF143" i="5" s="1"/>
  <c r="AJ143" i="5" s="1"/>
  <c r="AK143" i="5" s="1"/>
  <c r="AL143" i="5" s="1"/>
  <c r="O142" i="5"/>
  <c r="P142" i="5" s="1"/>
  <c r="L142" i="5"/>
  <c r="M142" i="5" s="1"/>
  <c r="I142" i="5"/>
  <c r="J142" i="5" s="1"/>
  <c r="F142" i="5"/>
  <c r="AD142" i="5" s="1"/>
  <c r="O140" i="5"/>
  <c r="P140" i="5" s="1"/>
  <c r="L140" i="5"/>
  <c r="M140" i="5" s="1"/>
  <c r="I140" i="5"/>
  <c r="J140" i="5" s="1"/>
  <c r="F140" i="5"/>
  <c r="AG140" i="5" s="1"/>
  <c r="O139" i="5"/>
  <c r="P139" i="5" s="1"/>
  <c r="L139" i="5"/>
  <c r="M139" i="5" s="1"/>
  <c r="I139" i="5"/>
  <c r="J139" i="5" s="1"/>
  <c r="F139" i="5"/>
  <c r="AF139" i="5" s="1"/>
  <c r="AJ139" i="5" s="1"/>
  <c r="AK139" i="5" s="1"/>
  <c r="AL139" i="5" s="1"/>
  <c r="O138" i="5"/>
  <c r="P138" i="5" s="1"/>
  <c r="L138" i="5"/>
  <c r="M138" i="5" s="1"/>
  <c r="I138" i="5"/>
  <c r="J138" i="5" s="1"/>
  <c r="F138" i="5"/>
  <c r="AD138" i="5" s="1"/>
  <c r="O123" i="5"/>
  <c r="P123" i="5" s="1"/>
  <c r="L123" i="5"/>
  <c r="M123" i="5" s="1"/>
  <c r="I123" i="5"/>
  <c r="J123" i="5" s="1"/>
  <c r="F123" i="5"/>
  <c r="O88" i="5"/>
  <c r="P88" i="5" s="1"/>
  <c r="L88" i="5"/>
  <c r="M88" i="5" s="1"/>
  <c r="I88" i="5"/>
  <c r="J88" i="5" s="1"/>
  <c r="F88" i="5"/>
  <c r="AE88" i="5" s="1"/>
  <c r="O56" i="5"/>
  <c r="P56" i="5" s="1"/>
  <c r="L56" i="5"/>
  <c r="M56" i="5" s="1"/>
  <c r="I56" i="5"/>
  <c r="J56" i="5" s="1"/>
  <c r="F56" i="5"/>
  <c r="AF56" i="5" s="1"/>
  <c r="AJ56" i="5" s="1"/>
  <c r="AK56" i="5" s="1"/>
  <c r="AL56" i="5" s="1"/>
  <c r="O53" i="5"/>
  <c r="P53" i="5" s="1"/>
  <c r="L53" i="5"/>
  <c r="M53" i="5" s="1"/>
  <c r="I53" i="5"/>
  <c r="J53" i="5" s="1"/>
  <c r="F53" i="5"/>
  <c r="AF53" i="5" s="1"/>
  <c r="AJ53" i="5" s="1"/>
  <c r="AK53" i="5" s="1"/>
  <c r="AL53" i="5" s="1"/>
  <c r="O51" i="5"/>
  <c r="P51" i="5" s="1"/>
  <c r="L51" i="5"/>
  <c r="M51" i="5" s="1"/>
  <c r="I51" i="5"/>
  <c r="J51" i="5" s="1"/>
  <c r="F51" i="5"/>
  <c r="AD51" i="5" s="1"/>
  <c r="O50" i="5"/>
  <c r="P50" i="5" s="1"/>
  <c r="L50" i="5"/>
  <c r="M50" i="5" s="1"/>
  <c r="I50" i="5"/>
  <c r="J50" i="5" s="1"/>
  <c r="F50" i="5"/>
  <c r="AE50" i="5" s="1"/>
  <c r="O49" i="5"/>
  <c r="P49" i="5" s="1"/>
  <c r="L49" i="5"/>
  <c r="M49" i="5" s="1"/>
  <c r="I49" i="5"/>
  <c r="J49" i="5" s="1"/>
  <c r="F49" i="5"/>
  <c r="AF49" i="5" s="1"/>
  <c r="AJ49" i="5" s="1"/>
  <c r="AK49" i="5" s="1"/>
  <c r="AL49" i="5" s="1"/>
  <c r="O48" i="5"/>
  <c r="P48" i="5" s="1"/>
  <c r="L48" i="5"/>
  <c r="M48" i="5" s="1"/>
  <c r="I48" i="5"/>
  <c r="J48" i="5" s="1"/>
  <c r="F48" i="5"/>
  <c r="AE48" i="5" s="1"/>
  <c r="O14" i="5"/>
  <c r="P14" i="5" s="1"/>
  <c r="L14" i="5"/>
  <c r="M14" i="5" s="1"/>
  <c r="I14" i="5"/>
  <c r="J14" i="5" s="1"/>
  <c r="F14" i="5"/>
  <c r="R14" i="5" s="1"/>
  <c r="T14" i="5" s="1"/>
  <c r="O265" i="5"/>
  <c r="P265" i="5" s="1"/>
  <c r="L265" i="5"/>
  <c r="M265" i="5" s="1"/>
  <c r="I265" i="5"/>
  <c r="J265" i="5" s="1"/>
  <c r="F265" i="5"/>
  <c r="AE265" i="5" s="1"/>
  <c r="O264" i="5"/>
  <c r="P264" i="5" s="1"/>
  <c r="L264" i="5"/>
  <c r="M264" i="5" s="1"/>
  <c r="I264" i="5"/>
  <c r="J264" i="5" s="1"/>
  <c r="F264" i="5"/>
  <c r="AF264" i="5" s="1"/>
  <c r="AJ264" i="5" s="1"/>
  <c r="AK264" i="5" s="1"/>
  <c r="AL264" i="5" s="1"/>
  <c r="O249" i="5"/>
  <c r="P249" i="5" s="1"/>
  <c r="L249" i="5"/>
  <c r="M249" i="5" s="1"/>
  <c r="I249" i="5"/>
  <c r="J249" i="5" s="1"/>
  <c r="F249" i="5"/>
  <c r="AG249" i="5" s="1"/>
  <c r="O244" i="5"/>
  <c r="P244" i="5" s="1"/>
  <c r="L244" i="5"/>
  <c r="M244" i="5" s="1"/>
  <c r="I244" i="5"/>
  <c r="J244" i="5" s="1"/>
  <c r="F244" i="5"/>
  <c r="AG244" i="5" s="1"/>
  <c r="O242" i="5"/>
  <c r="P242" i="5" s="1"/>
  <c r="L242" i="5"/>
  <c r="M242" i="5" s="1"/>
  <c r="I242" i="5"/>
  <c r="J242" i="5" s="1"/>
  <c r="F242" i="5"/>
  <c r="AG242" i="5" s="1"/>
  <c r="O241" i="5"/>
  <c r="P241" i="5" s="1"/>
  <c r="L241" i="5"/>
  <c r="M241" i="5" s="1"/>
  <c r="I241" i="5"/>
  <c r="J241" i="5" s="1"/>
  <c r="F241" i="5"/>
  <c r="AD241" i="5" s="1"/>
  <c r="O240" i="5"/>
  <c r="P240" i="5" s="1"/>
  <c r="L240" i="5"/>
  <c r="M240" i="5" s="1"/>
  <c r="I240" i="5"/>
  <c r="J240" i="5" s="1"/>
  <c r="F240" i="5"/>
  <c r="AE240" i="5" s="1"/>
  <c r="O239" i="5"/>
  <c r="P239" i="5" s="1"/>
  <c r="L239" i="5"/>
  <c r="M239" i="5" s="1"/>
  <c r="I239" i="5"/>
  <c r="J239" i="5" s="1"/>
  <c r="F239" i="5"/>
  <c r="O238" i="5"/>
  <c r="P238" i="5" s="1"/>
  <c r="L238" i="5"/>
  <c r="M238" i="5" s="1"/>
  <c r="I238" i="5"/>
  <c r="J238" i="5" s="1"/>
  <c r="F238" i="5"/>
  <c r="AE238" i="5" s="1"/>
  <c r="O237" i="5"/>
  <c r="P237" i="5" s="1"/>
  <c r="L237" i="5"/>
  <c r="M237" i="5" s="1"/>
  <c r="I237" i="5"/>
  <c r="J237" i="5" s="1"/>
  <c r="F237" i="5"/>
  <c r="R237" i="5" s="1"/>
  <c r="T237" i="5" s="1"/>
  <c r="O235" i="5"/>
  <c r="P235" i="5" s="1"/>
  <c r="L235" i="5"/>
  <c r="M235" i="5" s="1"/>
  <c r="I235" i="5"/>
  <c r="J235" i="5" s="1"/>
  <c r="F235" i="5"/>
  <c r="AG235" i="5" s="1"/>
  <c r="O231" i="5"/>
  <c r="P231" i="5" s="1"/>
  <c r="L231" i="5"/>
  <c r="M231" i="5" s="1"/>
  <c r="I231" i="5"/>
  <c r="J231" i="5" s="1"/>
  <c r="F231" i="5"/>
  <c r="R231" i="5" s="1"/>
  <c r="T231" i="5" s="1"/>
  <c r="O230" i="5"/>
  <c r="P230" i="5" s="1"/>
  <c r="L230" i="5"/>
  <c r="M230" i="5" s="1"/>
  <c r="I230" i="5"/>
  <c r="J230" i="5" s="1"/>
  <c r="F230" i="5"/>
  <c r="AD230" i="5" s="1"/>
  <c r="O227" i="5"/>
  <c r="P227" i="5" s="1"/>
  <c r="L227" i="5"/>
  <c r="M227" i="5" s="1"/>
  <c r="I227" i="5"/>
  <c r="J227" i="5" s="1"/>
  <c r="F227" i="5"/>
  <c r="AE227" i="5" s="1"/>
  <c r="O225" i="5"/>
  <c r="P225" i="5" s="1"/>
  <c r="L225" i="5"/>
  <c r="M225" i="5" s="1"/>
  <c r="I225" i="5"/>
  <c r="J225" i="5" s="1"/>
  <c r="F225" i="5"/>
  <c r="AE225" i="5" s="1"/>
  <c r="O223" i="5"/>
  <c r="P223" i="5" s="1"/>
  <c r="L223" i="5"/>
  <c r="M223" i="5" s="1"/>
  <c r="I223" i="5"/>
  <c r="J223" i="5" s="1"/>
  <c r="F223" i="5"/>
  <c r="R223" i="5" s="1"/>
  <c r="T223" i="5" s="1"/>
  <c r="O220" i="5"/>
  <c r="P220" i="5" s="1"/>
  <c r="L220" i="5"/>
  <c r="M220" i="5" s="1"/>
  <c r="I220" i="5"/>
  <c r="J220" i="5" s="1"/>
  <c r="F220" i="5"/>
  <c r="AE220" i="5" s="1"/>
  <c r="O219" i="5"/>
  <c r="P219" i="5" s="1"/>
  <c r="L219" i="5"/>
  <c r="M219" i="5" s="1"/>
  <c r="I219" i="5"/>
  <c r="J219" i="5" s="1"/>
  <c r="F219" i="5"/>
  <c r="AF219" i="5" s="1"/>
  <c r="AJ219" i="5" s="1"/>
  <c r="AK219" i="5" s="1"/>
  <c r="AL219" i="5" s="1"/>
  <c r="O218" i="5"/>
  <c r="P218" i="5" s="1"/>
  <c r="L218" i="5"/>
  <c r="M218" i="5" s="1"/>
  <c r="I218" i="5"/>
  <c r="J218" i="5" s="1"/>
  <c r="F218" i="5"/>
  <c r="O216" i="5"/>
  <c r="P216" i="5" s="1"/>
  <c r="L216" i="5"/>
  <c r="M216" i="5" s="1"/>
  <c r="I216" i="5"/>
  <c r="J216" i="5" s="1"/>
  <c r="F216" i="5"/>
  <c r="O215" i="5"/>
  <c r="P215" i="5" s="1"/>
  <c r="L215" i="5"/>
  <c r="M215" i="5" s="1"/>
  <c r="I215" i="5"/>
  <c r="J215" i="5" s="1"/>
  <c r="F215" i="5"/>
  <c r="AD215" i="5" s="1"/>
  <c r="O214" i="5"/>
  <c r="P214" i="5" s="1"/>
  <c r="L214" i="5"/>
  <c r="M214" i="5" s="1"/>
  <c r="I214" i="5"/>
  <c r="J214" i="5" s="1"/>
  <c r="F214" i="5"/>
  <c r="AE214" i="5" s="1"/>
  <c r="O213" i="5"/>
  <c r="P213" i="5" s="1"/>
  <c r="L213" i="5"/>
  <c r="M213" i="5" s="1"/>
  <c r="I213" i="5"/>
  <c r="J213" i="5" s="1"/>
  <c r="F213" i="5"/>
  <c r="AD213" i="5" s="1"/>
  <c r="O208" i="5"/>
  <c r="P208" i="5" s="1"/>
  <c r="L208" i="5"/>
  <c r="M208" i="5" s="1"/>
  <c r="I208" i="5"/>
  <c r="J208" i="5" s="1"/>
  <c r="F208" i="5"/>
  <c r="R208" i="5" s="1"/>
  <c r="T208" i="5" s="1"/>
  <c r="O207" i="5"/>
  <c r="P207" i="5" s="1"/>
  <c r="L207" i="5"/>
  <c r="M207" i="5" s="1"/>
  <c r="I207" i="5"/>
  <c r="J207" i="5" s="1"/>
  <c r="F207" i="5"/>
  <c r="AF207" i="5" s="1"/>
  <c r="AJ207" i="5" s="1"/>
  <c r="AK207" i="5" s="1"/>
  <c r="AL207" i="5" s="1"/>
  <c r="O206" i="5"/>
  <c r="P206" i="5" s="1"/>
  <c r="L206" i="5"/>
  <c r="M206" i="5" s="1"/>
  <c r="I206" i="5"/>
  <c r="J206" i="5" s="1"/>
  <c r="F206" i="5"/>
  <c r="AE206" i="5" s="1"/>
  <c r="O205" i="5"/>
  <c r="P205" i="5" s="1"/>
  <c r="L205" i="5"/>
  <c r="M205" i="5" s="1"/>
  <c r="I205" i="5"/>
  <c r="J205" i="5" s="1"/>
  <c r="F205" i="5"/>
  <c r="AG205" i="5" s="1"/>
  <c r="O204" i="5"/>
  <c r="P204" i="5" s="1"/>
  <c r="L204" i="5"/>
  <c r="M204" i="5" s="1"/>
  <c r="I204" i="5"/>
  <c r="J204" i="5" s="1"/>
  <c r="F204" i="5"/>
  <c r="R204" i="5" s="1"/>
  <c r="T204" i="5" s="1"/>
  <c r="O202" i="5"/>
  <c r="P202" i="5" s="1"/>
  <c r="L202" i="5"/>
  <c r="M202" i="5" s="1"/>
  <c r="I202" i="5"/>
  <c r="J202" i="5" s="1"/>
  <c r="F202" i="5"/>
  <c r="AD202" i="5" s="1"/>
  <c r="O201" i="5"/>
  <c r="P201" i="5" s="1"/>
  <c r="L201" i="5"/>
  <c r="M201" i="5" s="1"/>
  <c r="I201" i="5"/>
  <c r="J201" i="5" s="1"/>
  <c r="F201" i="5"/>
  <c r="AE201" i="5" s="1"/>
  <c r="O200" i="5"/>
  <c r="P200" i="5" s="1"/>
  <c r="L200" i="5"/>
  <c r="M200" i="5" s="1"/>
  <c r="I200" i="5"/>
  <c r="J200" i="5" s="1"/>
  <c r="F200" i="5"/>
  <c r="AG200" i="5" s="1"/>
  <c r="O199" i="5"/>
  <c r="P199" i="5" s="1"/>
  <c r="L199" i="5"/>
  <c r="M199" i="5" s="1"/>
  <c r="I199" i="5"/>
  <c r="J199" i="5" s="1"/>
  <c r="F199" i="5"/>
  <c r="AD199" i="5" s="1"/>
  <c r="O198" i="5"/>
  <c r="P198" i="5" s="1"/>
  <c r="L198" i="5"/>
  <c r="M198" i="5" s="1"/>
  <c r="I198" i="5"/>
  <c r="J198" i="5" s="1"/>
  <c r="F198" i="5"/>
  <c r="AF198" i="5" s="1"/>
  <c r="AJ198" i="5" s="1"/>
  <c r="AK198" i="5" s="1"/>
  <c r="AL198" i="5" s="1"/>
  <c r="O197" i="5"/>
  <c r="P197" i="5" s="1"/>
  <c r="L197" i="5"/>
  <c r="M197" i="5" s="1"/>
  <c r="I197" i="5"/>
  <c r="J197" i="5" s="1"/>
  <c r="F197" i="5"/>
  <c r="AD197" i="5" s="1"/>
  <c r="O196" i="5"/>
  <c r="P196" i="5" s="1"/>
  <c r="L196" i="5"/>
  <c r="M196" i="5" s="1"/>
  <c r="I196" i="5"/>
  <c r="J196" i="5" s="1"/>
  <c r="F196" i="5"/>
  <c r="AG196" i="5" s="1"/>
  <c r="O195" i="5"/>
  <c r="P195" i="5" s="1"/>
  <c r="L195" i="5"/>
  <c r="M195" i="5" s="1"/>
  <c r="I195" i="5"/>
  <c r="J195" i="5" s="1"/>
  <c r="F195" i="5"/>
  <c r="AG195" i="5" s="1"/>
  <c r="O191" i="5"/>
  <c r="P191" i="5" s="1"/>
  <c r="L191" i="5"/>
  <c r="M191" i="5" s="1"/>
  <c r="I191" i="5"/>
  <c r="J191" i="5" s="1"/>
  <c r="F191" i="5"/>
  <c r="AD191" i="5" s="1"/>
  <c r="O190" i="5"/>
  <c r="P190" i="5" s="1"/>
  <c r="L190" i="5"/>
  <c r="M190" i="5" s="1"/>
  <c r="I190" i="5"/>
  <c r="J190" i="5" s="1"/>
  <c r="F190" i="5"/>
  <c r="AE190" i="5" s="1"/>
  <c r="O188" i="5"/>
  <c r="P188" i="5" s="1"/>
  <c r="L188" i="5"/>
  <c r="M188" i="5" s="1"/>
  <c r="I188" i="5"/>
  <c r="J188" i="5" s="1"/>
  <c r="F188" i="5"/>
  <c r="O183" i="5"/>
  <c r="P183" i="5" s="1"/>
  <c r="L183" i="5"/>
  <c r="M183" i="5" s="1"/>
  <c r="I183" i="5"/>
  <c r="J183" i="5" s="1"/>
  <c r="F183" i="5"/>
  <c r="R183" i="5" s="1"/>
  <c r="T183" i="5" s="1"/>
  <c r="O181" i="5"/>
  <c r="P181" i="5" s="1"/>
  <c r="L181" i="5"/>
  <c r="M181" i="5" s="1"/>
  <c r="I181" i="5"/>
  <c r="J181" i="5" s="1"/>
  <c r="F181" i="5"/>
  <c r="AE181" i="5" s="1"/>
  <c r="O180" i="5"/>
  <c r="P180" i="5" s="1"/>
  <c r="L180" i="5"/>
  <c r="M180" i="5" s="1"/>
  <c r="I180" i="5"/>
  <c r="J180" i="5" s="1"/>
  <c r="F180" i="5"/>
  <c r="AG180" i="5" s="1"/>
  <c r="O179" i="5"/>
  <c r="P179" i="5" s="1"/>
  <c r="L179" i="5"/>
  <c r="M179" i="5" s="1"/>
  <c r="I179" i="5"/>
  <c r="J179" i="5" s="1"/>
  <c r="F179" i="5"/>
  <c r="AD179" i="5" s="1"/>
  <c r="O178" i="5"/>
  <c r="P178" i="5" s="1"/>
  <c r="L178" i="5"/>
  <c r="M178" i="5" s="1"/>
  <c r="I178" i="5"/>
  <c r="J178" i="5" s="1"/>
  <c r="F178" i="5"/>
  <c r="O177" i="5"/>
  <c r="P177" i="5" s="1"/>
  <c r="L177" i="5"/>
  <c r="M177" i="5" s="1"/>
  <c r="I177" i="5"/>
  <c r="J177" i="5" s="1"/>
  <c r="F177" i="5"/>
  <c r="AG177" i="5" s="1"/>
  <c r="O176" i="5"/>
  <c r="P176" i="5" s="1"/>
  <c r="L176" i="5"/>
  <c r="M176" i="5" s="1"/>
  <c r="I176" i="5"/>
  <c r="J176" i="5" s="1"/>
  <c r="F176" i="5"/>
  <c r="R176" i="5" s="1"/>
  <c r="T176" i="5" s="1"/>
  <c r="O175" i="5"/>
  <c r="P175" i="5" s="1"/>
  <c r="L175" i="5"/>
  <c r="M175" i="5" s="1"/>
  <c r="I175" i="5"/>
  <c r="J175" i="5" s="1"/>
  <c r="F175" i="5"/>
  <c r="R175" i="5" s="1"/>
  <c r="T175" i="5" s="1"/>
  <c r="O174" i="5"/>
  <c r="P174" i="5" s="1"/>
  <c r="L174" i="5"/>
  <c r="M174" i="5" s="1"/>
  <c r="I174" i="5"/>
  <c r="J174" i="5" s="1"/>
  <c r="F174" i="5"/>
  <c r="AD174" i="5" s="1"/>
  <c r="O173" i="5"/>
  <c r="P173" i="5" s="1"/>
  <c r="L173" i="5"/>
  <c r="M173" i="5" s="1"/>
  <c r="I173" i="5"/>
  <c r="J173" i="5" s="1"/>
  <c r="F173" i="5"/>
  <c r="AE173" i="5" s="1"/>
  <c r="O172" i="5"/>
  <c r="P172" i="5" s="1"/>
  <c r="L172" i="5"/>
  <c r="M172" i="5" s="1"/>
  <c r="I172" i="5"/>
  <c r="J172" i="5" s="1"/>
  <c r="F172" i="5"/>
  <c r="O170" i="5"/>
  <c r="P170" i="5" s="1"/>
  <c r="L170" i="5"/>
  <c r="M170" i="5" s="1"/>
  <c r="I170" i="5"/>
  <c r="J170" i="5" s="1"/>
  <c r="F170" i="5"/>
  <c r="O252" i="5"/>
  <c r="P252" i="5" s="1"/>
  <c r="L252" i="5"/>
  <c r="M252" i="5" s="1"/>
  <c r="I252" i="5"/>
  <c r="J252" i="5" s="1"/>
  <c r="F252" i="5"/>
  <c r="AF252" i="5" s="1"/>
  <c r="AJ252" i="5" s="1"/>
  <c r="AK252" i="5" s="1"/>
  <c r="AL252" i="5" s="1"/>
  <c r="O167" i="5"/>
  <c r="P167" i="5" s="1"/>
  <c r="L167" i="5"/>
  <c r="M167" i="5" s="1"/>
  <c r="I167" i="5"/>
  <c r="J167" i="5" s="1"/>
  <c r="F167" i="5"/>
  <c r="R167" i="5" s="1"/>
  <c r="T167" i="5" s="1"/>
  <c r="O166" i="5"/>
  <c r="P166" i="5" s="1"/>
  <c r="L166" i="5"/>
  <c r="M166" i="5" s="1"/>
  <c r="I166" i="5"/>
  <c r="J166" i="5" s="1"/>
  <c r="F166" i="5"/>
  <c r="AF166" i="5" s="1"/>
  <c r="AJ166" i="5" s="1"/>
  <c r="AK166" i="5" s="1"/>
  <c r="AL166" i="5" s="1"/>
  <c r="O165" i="5"/>
  <c r="P165" i="5" s="1"/>
  <c r="L165" i="5"/>
  <c r="M165" i="5" s="1"/>
  <c r="I165" i="5"/>
  <c r="J165" i="5" s="1"/>
  <c r="F165" i="5"/>
  <c r="AD165" i="5" s="1"/>
  <c r="O164" i="5"/>
  <c r="P164" i="5" s="1"/>
  <c r="L164" i="5"/>
  <c r="M164" i="5" s="1"/>
  <c r="I164" i="5"/>
  <c r="J164" i="5" s="1"/>
  <c r="F164" i="5"/>
  <c r="AE164" i="5" s="1"/>
  <c r="O163" i="5"/>
  <c r="P163" i="5" s="1"/>
  <c r="L163" i="5"/>
  <c r="M163" i="5" s="1"/>
  <c r="I163" i="5"/>
  <c r="J163" i="5" s="1"/>
  <c r="F163" i="5"/>
  <c r="R163" i="5" s="1"/>
  <c r="T163" i="5" s="1"/>
  <c r="O161" i="5"/>
  <c r="P161" i="5" s="1"/>
  <c r="L161" i="5"/>
  <c r="M161" i="5" s="1"/>
  <c r="I161" i="5"/>
  <c r="J161" i="5" s="1"/>
  <c r="F161" i="5"/>
  <c r="AE161" i="5" s="1"/>
  <c r="O156" i="5"/>
  <c r="P156" i="5" s="1"/>
  <c r="L156" i="5"/>
  <c r="M156" i="5" s="1"/>
  <c r="I156" i="5"/>
  <c r="J156" i="5" s="1"/>
  <c r="F156" i="5"/>
  <c r="O155" i="5"/>
  <c r="P155" i="5" s="1"/>
  <c r="L155" i="5"/>
  <c r="M155" i="5" s="1"/>
  <c r="I155" i="5"/>
  <c r="J155" i="5" s="1"/>
  <c r="F155" i="5"/>
  <c r="AG155" i="5" s="1"/>
  <c r="O153" i="5"/>
  <c r="P153" i="5" s="1"/>
  <c r="L153" i="5"/>
  <c r="M153" i="5" s="1"/>
  <c r="I153" i="5"/>
  <c r="J153" i="5" s="1"/>
  <c r="F153" i="5"/>
  <c r="AG153" i="5" s="1"/>
  <c r="O152" i="5"/>
  <c r="P152" i="5" s="1"/>
  <c r="L152" i="5"/>
  <c r="M152" i="5" s="1"/>
  <c r="I152" i="5"/>
  <c r="J152" i="5" s="1"/>
  <c r="F152" i="5"/>
  <c r="O151" i="5"/>
  <c r="P151" i="5" s="1"/>
  <c r="L151" i="5"/>
  <c r="M151" i="5" s="1"/>
  <c r="I151" i="5"/>
  <c r="J151" i="5" s="1"/>
  <c r="F151" i="5"/>
  <c r="AD151" i="5" s="1"/>
  <c r="O149" i="5"/>
  <c r="P149" i="5" s="1"/>
  <c r="L149" i="5"/>
  <c r="M149" i="5" s="1"/>
  <c r="I149" i="5"/>
  <c r="J149" i="5" s="1"/>
  <c r="F149" i="5"/>
  <c r="AE149" i="5" s="1"/>
  <c r="O137" i="5"/>
  <c r="P137" i="5" s="1"/>
  <c r="L137" i="5"/>
  <c r="M137" i="5" s="1"/>
  <c r="I137" i="5"/>
  <c r="J137" i="5" s="1"/>
  <c r="F137" i="5"/>
  <c r="AD137" i="5" s="1"/>
  <c r="O136" i="5"/>
  <c r="P136" i="5" s="1"/>
  <c r="L136" i="5"/>
  <c r="M136" i="5" s="1"/>
  <c r="I136" i="5"/>
  <c r="J136" i="5" s="1"/>
  <c r="F136" i="5"/>
  <c r="R136" i="5" s="1"/>
  <c r="T136" i="5" s="1"/>
  <c r="O135" i="5"/>
  <c r="P135" i="5" s="1"/>
  <c r="L135" i="5"/>
  <c r="M135" i="5" s="1"/>
  <c r="I135" i="5"/>
  <c r="J135" i="5" s="1"/>
  <c r="F135" i="5"/>
  <c r="AD135" i="5" s="1"/>
  <c r="O134" i="5"/>
  <c r="P134" i="5" s="1"/>
  <c r="L134" i="5"/>
  <c r="M134" i="5" s="1"/>
  <c r="I134" i="5"/>
  <c r="J134" i="5" s="1"/>
  <c r="F134" i="5"/>
  <c r="R134" i="5" s="1"/>
  <c r="T134" i="5" s="1"/>
  <c r="O133" i="5"/>
  <c r="P133" i="5" s="1"/>
  <c r="L133" i="5"/>
  <c r="M133" i="5" s="1"/>
  <c r="I133" i="5"/>
  <c r="J133" i="5" s="1"/>
  <c r="F133" i="5"/>
  <c r="AF133" i="5" s="1"/>
  <c r="AJ133" i="5" s="1"/>
  <c r="AK133" i="5" s="1"/>
  <c r="AL133" i="5" s="1"/>
  <c r="O132" i="5"/>
  <c r="P132" i="5" s="1"/>
  <c r="L132" i="5"/>
  <c r="M132" i="5" s="1"/>
  <c r="I132" i="5"/>
  <c r="J132" i="5" s="1"/>
  <c r="F132" i="5"/>
  <c r="AD132" i="5" s="1"/>
  <c r="O129" i="5"/>
  <c r="P129" i="5" s="1"/>
  <c r="L129" i="5"/>
  <c r="M129" i="5" s="1"/>
  <c r="I129" i="5"/>
  <c r="J129" i="5" s="1"/>
  <c r="F129" i="5"/>
  <c r="AE129" i="5" s="1"/>
  <c r="O126" i="5"/>
  <c r="P126" i="5" s="1"/>
  <c r="L126" i="5"/>
  <c r="M126" i="5" s="1"/>
  <c r="I126" i="5"/>
  <c r="J126" i="5" s="1"/>
  <c r="F126" i="5"/>
  <c r="AF126" i="5" s="1"/>
  <c r="AJ126" i="5" s="1"/>
  <c r="AK126" i="5" s="1"/>
  <c r="AL126" i="5" s="1"/>
  <c r="O125" i="5"/>
  <c r="P125" i="5" s="1"/>
  <c r="L125" i="5"/>
  <c r="M125" i="5" s="1"/>
  <c r="I125" i="5"/>
  <c r="J125" i="5" s="1"/>
  <c r="F125" i="5"/>
  <c r="O124" i="5"/>
  <c r="P124" i="5" s="1"/>
  <c r="L124" i="5"/>
  <c r="M124" i="5" s="1"/>
  <c r="I124" i="5"/>
  <c r="J124" i="5" s="1"/>
  <c r="F124" i="5"/>
  <c r="AD124" i="5" s="1"/>
  <c r="O121" i="5"/>
  <c r="P121" i="5" s="1"/>
  <c r="L121" i="5"/>
  <c r="M121" i="5" s="1"/>
  <c r="I121" i="5"/>
  <c r="J121" i="5" s="1"/>
  <c r="F121" i="5"/>
  <c r="O120" i="5"/>
  <c r="P120" i="5" s="1"/>
  <c r="L120" i="5"/>
  <c r="M120" i="5" s="1"/>
  <c r="I120" i="5"/>
  <c r="J120" i="5" s="1"/>
  <c r="F120" i="5"/>
  <c r="AF120" i="5" s="1"/>
  <c r="AJ120" i="5" s="1"/>
  <c r="AK120" i="5" s="1"/>
  <c r="AL120" i="5" s="1"/>
  <c r="O119" i="5"/>
  <c r="P119" i="5" s="1"/>
  <c r="L119" i="5"/>
  <c r="M119" i="5" s="1"/>
  <c r="I119" i="5"/>
  <c r="J119" i="5" s="1"/>
  <c r="F119" i="5"/>
  <c r="O118" i="5"/>
  <c r="P118" i="5" s="1"/>
  <c r="L118" i="5"/>
  <c r="M118" i="5" s="1"/>
  <c r="I118" i="5"/>
  <c r="J118" i="5" s="1"/>
  <c r="F118" i="5"/>
  <c r="AD118" i="5" s="1"/>
  <c r="O117" i="5"/>
  <c r="P117" i="5" s="1"/>
  <c r="L117" i="5"/>
  <c r="M117" i="5" s="1"/>
  <c r="I117" i="5"/>
  <c r="J117" i="5" s="1"/>
  <c r="F117" i="5"/>
  <c r="AE117" i="5" s="1"/>
  <c r="O116" i="5"/>
  <c r="P116" i="5" s="1"/>
  <c r="L116" i="5"/>
  <c r="M116" i="5" s="1"/>
  <c r="I116" i="5"/>
  <c r="J116" i="5" s="1"/>
  <c r="F116" i="5"/>
  <c r="AF116" i="5" s="1"/>
  <c r="AJ116" i="5" s="1"/>
  <c r="AK116" i="5" s="1"/>
  <c r="AL116" i="5" s="1"/>
  <c r="O115" i="5"/>
  <c r="P115" i="5" s="1"/>
  <c r="L115" i="5"/>
  <c r="M115" i="5" s="1"/>
  <c r="I115" i="5"/>
  <c r="J115" i="5" s="1"/>
  <c r="F115" i="5"/>
  <c r="AD115" i="5" s="1"/>
  <c r="O114" i="5"/>
  <c r="P114" i="5" s="1"/>
  <c r="L114" i="5"/>
  <c r="M114" i="5" s="1"/>
  <c r="I114" i="5"/>
  <c r="J114" i="5" s="1"/>
  <c r="F114" i="5"/>
  <c r="AE114" i="5" s="1"/>
  <c r="O113" i="5"/>
  <c r="P113" i="5" s="1"/>
  <c r="L113" i="5"/>
  <c r="M113" i="5" s="1"/>
  <c r="I113" i="5"/>
  <c r="J113" i="5" s="1"/>
  <c r="F113" i="5"/>
  <c r="AF113" i="5" s="1"/>
  <c r="AJ113" i="5" s="1"/>
  <c r="AK113" i="5" s="1"/>
  <c r="AL113" i="5" s="1"/>
  <c r="O112" i="5"/>
  <c r="P112" i="5" s="1"/>
  <c r="L112" i="5"/>
  <c r="M112" i="5" s="1"/>
  <c r="I112" i="5"/>
  <c r="J112" i="5" s="1"/>
  <c r="F112" i="5"/>
  <c r="O111" i="5"/>
  <c r="P111" i="5" s="1"/>
  <c r="L111" i="5"/>
  <c r="M111" i="5" s="1"/>
  <c r="I111" i="5"/>
  <c r="J111" i="5" s="1"/>
  <c r="F111" i="5"/>
  <c r="AD111" i="5" s="1"/>
  <c r="O110" i="5"/>
  <c r="P110" i="5" s="1"/>
  <c r="L110" i="5"/>
  <c r="M110" i="5" s="1"/>
  <c r="I110" i="5"/>
  <c r="J110" i="5" s="1"/>
  <c r="F110" i="5"/>
  <c r="AE110" i="5" s="1"/>
  <c r="O108" i="5"/>
  <c r="P108" i="5" s="1"/>
  <c r="L108" i="5"/>
  <c r="M108" i="5" s="1"/>
  <c r="I108" i="5"/>
  <c r="J108" i="5" s="1"/>
  <c r="F108" i="5"/>
  <c r="AF108" i="5" s="1"/>
  <c r="AJ108" i="5" s="1"/>
  <c r="AK108" i="5" s="1"/>
  <c r="AL108" i="5" s="1"/>
  <c r="O105" i="5"/>
  <c r="P105" i="5" s="1"/>
  <c r="L105" i="5"/>
  <c r="M105" i="5" s="1"/>
  <c r="I105" i="5"/>
  <c r="J105" i="5" s="1"/>
  <c r="F105" i="5"/>
  <c r="O104" i="5"/>
  <c r="P104" i="5" s="1"/>
  <c r="L104" i="5"/>
  <c r="M104" i="5" s="1"/>
  <c r="I104" i="5"/>
  <c r="J104" i="5" s="1"/>
  <c r="F104" i="5"/>
  <c r="AD104" i="5" s="1"/>
  <c r="O103" i="5"/>
  <c r="P103" i="5" s="1"/>
  <c r="L103" i="5"/>
  <c r="M103" i="5" s="1"/>
  <c r="I103" i="5"/>
  <c r="J103" i="5" s="1"/>
  <c r="F103" i="5"/>
  <c r="AE103" i="5" s="1"/>
  <c r="O101" i="5"/>
  <c r="P101" i="5" s="1"/>
  <c r="L101" i="5"/>
  <c r="M101" i="5" s="1"/>
  <c r="I101" i="5"/>
  <c r="J101" i="5" s="1"/>
  <c r="F101" i="5"/>
  <c r="AF101" i="5" s="1"/>
  <c r="AJ101" i="5" s="1"/>
  <c r="AK101" i="5" s="1"/>
  <c r="AL101" i="5" s="1"/>
  <c r="O98" i="5"/>
  <c r="P98" i="5" s="1"/>
  <c r="L98" i="5"/>
  <c r="M98" i="5" s="1"/>
  <c r="I98" i="5"/>
  <c r="J98" i="5" s="1"/>
  <c r="F98" i="5"/>
  <c r="O97" i="5"/>
  <c r="P97" i="5" s="1"/>
  <c r="L97" i="5"/>
  <c r="M97" i="5" s="1"/>
  <c r="I97" i="5"/>
  <c r="J97" i="5" s="1"/>
  <c r="F97" i="5"/>
  <c r="AD97" i="5" s="1"/>
  <c r="O96" i="5"/>
  <c r="P96" i="5" s="1"/>
  <c r="L96" i="5"/>
  <c r="M96" i="5" s="1"/>
  <c r="I96" i="5"/>
  <c r="J96" i="5" s="1"/>
  <c r="F96" i="5"/>
  <c r="AE96" i="5" s="1"/>
  <c r="O95" i="5"/>
  <c r="P95" i="5" s="1"/>
  <c r="L95" i="5"/>
  <c r="M95" i="5" s="1"/>
  <c r="I95" i="5"/>
  <c r="J95" i="5" s="1"/>
  <c r="F95" i="5"/>
  <c r="AF95" i="5" s="1"/>
  <c r="AJ95" i="5" s="1"/>
  <c r="AK95" i="5" s="1"/>
  <c r="AL95" i="5" s="1"/>
  <c r="O94" i="5"/>
  <c r="P94" i="5" s="1"/>
  <c r="L94" i="5"/>
  <c r="M94" i="5" s="1"/>
  <c r="I94" i="5"/>
  <c r="J94" i="5" s="1"/>
  <c r="F94" i="5"/>
  <c r="AD94" i="5" s="1"/>
  <c r="O93" i="5"/>
  <c r="P93" i="5" s="1"/>
  <c r="L93" i="5"/>
  <c r="M93" i="5" s="1"/>
  <c r="I93" i="5"/>
  <c r="J93" i="5" s="1"/>
  <c r="F93" i="5"/>
  <c r="AD93" i="5" s="1"/>
  <c r="O92" i="5"/>
  <c r="P92" i="5" s="1"/>
  <c r="L92" i="5"/>
  <c r="M92" i="5" s="1"/>
  <c r="I92" i="5"/>
  <c r="J92" i="5" s="1"/>
  <c r="F92" i="5"/>
  <c r="AD92" i="5" s="1"/>
  <c r="O91" i="5"/>
  <c r="P91" i="5" s="1"/>
  <c r="L91" i="5"/>
  <c r="M91" i="5" s="1"/>
  <c r="I91" i="5"/>
  <c r="J91" i="5" s="1"/>
  <c r="F91" i="5"/>
  <c r="AF91" i="5" s="1"/>
  <c r="AJ91" i="5" s="1"/>
  <c r="AK91" i="5" s="1"/>
  <c r="AL91" i="5" s="1"/>
  <c r="O90" i="5"/>
  <c r="P90" i="5" s="1"/>
  <c r="L90" i="5"/>
  <c r="M90" i="5" s="1"/>
  <c r="I90" i="5"/>
  <c r="J90" i="5" s="1"/>
  <c r="F90" i="5"/>
  <c r="AF90" i="5" s="1"/>
  <c r="AJ90" i="5" s="1"/>
  <c r="AK90" i="5" s="1"/>
  <c r="AL90" i="5" s="1"/>
  <c r="O87" i="5"/>
  <c r="P87" i="5" s="1"/>
  <c r="L87" i="5"/>
  <c r="M87" i="5" s="1"/>
  <c r="I87" i="5"/>
  <c r="J87" i="5" s="1"/>
  <c r="F87" i="5"/>
  <c r="AD87" i="5" s="1"/>
  <c r="O86" i="5"/>
  <c r="P86" i="5" s="1"/>
  <c r="L86" i="5"/>
  <c r="M86" i="5" s="1"/>
  <c r="I86" i="5"/>
  <c r="J86" i="5" s="1"/>
  <c r="F86" i="5"/>
  <c r="AE86" i="5" s="1"/>
  <c r="O75" i="5"/>
  <c r="P75" i="5" s="1"/>
  <c r="L75" i="5"/>
  <c r="M75" i="5" s="1"/>
  <c r="I75" i="5"/>
  <c r="J75" i="5" s="1"/>
  <c r="F75" i="5"/>
  <c r="AF75" i="5" s="1"/>
  <c r="AJ75" i="5" s="1"/>
  <c r="AK75" i="5" s="1"/>
  <c r="AL75" i="5" s="1"/>
  <c r="O74" i="5"/>
  <c r="P74" i="5" s="1"/>
  <c r="L74" i="5"/>
  <c r="M74" i="5" s="1"/>
  <c r="I74" i="5"/>
  <c r="J74" i="5" s="1"/>
  <c r="F74" i="5"/>
  <c r="O73" i="5"/>
  <c r="P73" i="5" s="1"/>
  <c r="L73" i="5"/>
  <c r="M73" i="5" s="1"/>
  <c r="I73" i="5"/>
  <c r="J73" i="5" s="1"/>
  <c r="F73" i="5"/>
  <c r="AD73" i="5" s="1"/>
  <c r="O72" i="5"/>
  <c r="P72" i="5" s="1"/>
  <c r="L72" i="5"/>
  <c r="M72" i="5" s="1"/>
  <c r="I72" i="5"/>
  <c r="J72" i="5" s="1"/>
  <c r="F72" i="5"/>
  <c r="AD72" i="5" s="1"/>
  <c r="O71" i="5"/>
  <c r="P71" i="5" s="1"/>
  <c r="L71" i="5"/>
  <c r="M71" i="5" s="1"/>
  <c r="I71" i="5"/>
  <c r="J71" i="5" s="1"/>
  <c r="F71" i="5"/>
  <c r="AF71" i="5" s="1"/>
  <c r="AJ71" i="5" s="1"/>
  <c r="AK71" i="5" s="1"/>
  <c r="AL71" i="5" s="1"/>
  <c r="O70" i="5"/>
  <c r="P70" i="5" s="1"/>
  <c r="L70" i="5"/>
  <c r="M70" i="5" s="1"/>
  <c r="I70" i="5"/>
  <c r="J70" i="5" s="1"/>
  <c r="F70" i="5"/>
  <c r="AF70" i="5" s="1"/>
  <c r="AJ70" i="5" s="1"/>
  <c r="AK70" i="5" s="1"/>
  <c r="AL70" i="5" s="1"/>
  <c r="O69" i="5"/>
  <c r="P69" i="5" s="1"/>
  <c r="L69" i="5"/>
  <c r="M69" i="5" s="1"/>
  <c r="I69" i="5"/>
  <c r="J69" i="5" s="1"/>
  <c r="F69" i="5"/>
  <c r="AD69" i="5" s="1"/>
  <c r="O63" i="5"/>
  <c r="P63" i="5" s="1"/>
  <c r="L63" i="5"/>
  <c r="M63" i="5" s="1"/>
  <c r="I63" i="5"/>
  <c r="J63" i="5" s="1"/>
  <c r="F63" i="5"/>
  <c r="AE63" i="5" s="1"/>
  <c r="O62" i="5"/>
  <c r="P62" i="5" s="1"/>
  <c r="L62" i="5"/>
  <c r="M62" i="5" s="1"/>
  <c r="I62" i="5"/>
  <c r="J62" i="5" s="1"/>
  <c r="F62" i="5"/>
  <c r="AF62" i="5" s="1"/>
  <c r="AJ62" i="5" s="1"/>
  <c r="AK62" i="5" s="1"/>
  <c r="AL62" i="5" s="1"/>
  <c r="O61" i="5"/>
  <c r="P61" i="5" s="1"/>
  <c r="L61" i="5"/>
  <c r="M61" i="5" s="1"/>
  <c r="I61" i="5"/>
  <c r="J61" i="5" s="1"/>
  <c r="F61" i="5"/>
  <c r="O60" i="5"/>
  <c r="P60" i="5" s="1"/>
  <c r="L60" i="5"/>
  <c r="M60" i="5" s="1"/>
  <c r="I60" i="5"/>
  <c r="J60" i="5" s="1"/>
  <c r="F60" i="5"/>
  <c r="AD60" i="5" s="1"/>
  <c r="O58" i="5"/>
  <c r="P58" i="5" s="1"/>
  <c r="L58" i="5"/>
  <c r="M58" i="5" s="1"/>
  <c r="I58" i="5"/>
  <c r="J58" i="5" s="1"/>
  <c r="F58" i="5"/>
  <c r="AD58" i="5" s="1"/>
  <c r="O45" i="5"/>
  <c r="P45" i="5" s="1"/>
  <c r="L45" i="5"/>
  <c r="M45" i="5" s="1"/>
  <c r="I45" i="5"/>
  <c r="J45" i="5" s="1"/>
  <c r="F45" i="5"/>
  <c r="AF45" i="5" s="1"/>
  <c r="AJ45" i="5" s="1"/>
  <c r="AK45" i="5" s="1"/>
  <c r="AL45" i="5" s="1"/>
  <c r="O40" i="5"/>
  <c r="P40" i="5" s="1"/>
  <c r="L40" i="5"/>
  <c r="M40" i="5" s="1"/>
  <c r="I40" i="5"/>
  <c r="J40" i="5" s="1"/>
  <c r="F40" i="5"/>
  <c r="AF40" i="5" s="1"/>
  <c r="AJ40" i="5" s="1"/>
  <c r="AK40" i="5" s="1"/>
  <c r="AL40" i="5" s="1"/>
  <c r="O43" i="5"/>
  <c r="P43" i="5" s="1"/>
  <c r="L43" i="5"/>
  <c r="M43" i="5" s="1"/>
  <c r="I43" i="5"/>
  <c r="J43" i="5" s="1"/>
  <c r="F43" i="5"/>
  <c r="AD43" i="5" s="1"/>
  <c r="O42" i="5"/>
  <c r="P42" i="5" s="1"/>
  <c r="L42" i="5"/>
  <c r="M42" i="5" s="1"/>
  <c r="I42" i="5"/>
  <c r="J42" i="5" s="1"/>
  <c r="F42" i="5"/>
  <c r="AE42" i="5" s="1"/>
  <c r="O41" i="5"/>
  <c r="P41" i="5" s="1"/>
  <c r="L41" i="5"/>
  <c r="M41" i="5" s="1"/>
  <c r="I41" i="5"/>
  <c r="J41" i="5" s="1"/>
  <c r="F41" i="5"/>
  <c r="AF41" i="5" s="1"/>
  <c r="AJ41" i="5" s="1"/>
  <c r="AK41" i="5" s="1"/>
  <c r="AL41" i="5" s="1"/>
  <c r="O39" i="5"/>
  <c r="P39" i="5" s="1"/>
  <c r="L39" i="5"/>
  <c r="M39" i="5" s="1"/>
  <c r="I39" i="5"/>
  <c r="J39" i="5" s="1"/>
  <c r="F39" i="5"/>
  <c r="O44" i="5"/>
  <c r="P44" i="5" s="1"/>
  <c r="L44" i="5"/>
  <c r="M44" i="5" s="1"/>
  <c r="I44" i="5"/>
  <c r="J44" i="5" s="1"/>
  <c r="F44" i="5"/>
  <c r="AD44" i="5" s="1"/>
  <c r="O38" i="5"/>
  <c r="P38" i="5" s="1"/>
  <c r="L38" i="5"/>
  <c r="M38" i="5" s="1"/>
  <c r="I38" i="5"/>
  <c r="J38" i="5" s="1"/>
  <c r="F38" i="5"/>
  <c r="AD38" i="5" s="1"/>
  <c r="O37" i="5"/>
  <c r="P37" i="5" s="1"/>
  <c r="L37" i="5"/>
  <c r="M37" i="5" s="1"/>
  <c r="I37" i="5"/>
  <c r="J37" i="5" s="1"/>
  <c r="F37" i="5"/>
  <c r="AF37" i="5" s="1"/>
  <c r="AJ37" i="5" s="1"/>
  <c r="AK37" i="5" s="1"/>
  <c r="AL37" i="5" s="1"/>
  <c r="O36" i="5"/>
  <c r="P36" i="5" s="1"/>
  <c r="L36" i="5"/>
  <c r="M36" i="5" s="1"/>
  <c r="I36" i="5"/>
  <c r="J36" i="5" s="1"/>
  <c r="F36" i="5"/>
  <c r="AF36" i="5" s="1"/>
  <c r="AJ36" i="5" s="1"/>
  <c r="AK36" i="5" s="1"/>
  <c r="AL36" i="5" s="1"/>
  <c r="O27" i="5"/>
  <c r="P27" i="5" s="1"/>
  <c r="L27" i="5"/>
  <c r="M27" i="5" s="1"/>
  <c r="I27" i="5"/>
  <c r="J27" i="5" s="1"/>
  <c r="F27" i="5"/>
  <c r="AD27" i="5" s="1"/>
  <c r="O26" i="5"/>
  <c r="P26" i="5" s="1"/>
  <c r="L26" i="5"/>
  <c r="M26" i="5" s="1"/>
  <c r="I26" i="5"/>
  <c r="J26" i="5" s="1"/>
  <c r="F26" i="5"/>
  <c r="AE26" i="5" s="1"/>
  <c r="O25" i="5"/>
  <c r="P25" i="5" s="1"/>
  <c r="L25" i="5"/>
  <c r="M25" i="5" s="1"/>
  <c r="I25" i="5"/>
  <c r="J25" i="5" s="1"/>
  <c r="F25" i="5"/>
  <c r="R25" i="5" s="1"/>
  <c r="T25" i="5" s="1"/>
  <c r="O24" i="5"/>
  <c r="P24" i="5" s="1"/>
  <c r="L24" i="5"/>
  <c r="M24" i="5" s="1"/>
  <c r="I24" i="5"/>
  <c r="J24" i="5" s="1"/>
  <c r="F24" i="5"/>
  <c r="AG24" i="5" s="1"/>
  <c r="O23" i="5"/>
  <c r="P23" i="5" s="1"/>
  <c r="L23" i="5"/>
  <c r="M23" i="5" s="1"/>
  <c r="I23" i="5"/>
  <c r="J23" i="5" s="1"/>
  <c r="F23" i="5"/>
  <c r="AG23" i="5" s="1"/>
  <c r="O32" i="5"/>
  <c r="P32" i="5" s="1"/>
  <c r="L32" i="5"/>
  <c r="M32" i="5" s="1"/>
  <c r="I32" i="5"/>
  <c r="J32" i="5" s="1"/>
  <c r="F32" i="5"/>
  <c r="AE32" i="5" s="1"/>
  <c r="O21" i="5"/>
  <c r="P21" i="5" s="1"/>
  <c r="L21" i="5"/>
  <c r="M21" i="5" s="1"/>
  <c r="I21" i="5"/>
  <c r="J21" i="5" s="1"/>
  <c r="F21" i="5"/>
  <c r="AF21" i="5" s="1"/>
  <c r="AJ21" i="5" s="1"/>
  <c r="AK21" i="5" s="1"/>
  <c r="AL21" i="5" s="1"/>
  <c r="O20" i="5"/>
  <c r="P20" i="5" s="1"/>
  <c r="L20" i="5"/>
  <c r="M20" i="5" s="1"/>
  <c r="I20" i="5"/>
  <c r="J20" i="5" s="1"/>
  <c r="F20" i="5"/>
  <c r="R20" i="5" s="1"/>
  <c r="T20" i="5" s="1"/>
  <c r="O15" i="5"/>
  <c r="P15" i="5" s="1"/>
  <c r="L15" i="5"/>
  <c r="M15" i="5" s="1"/>
  <c r="I15" i="5"/>
  <c r="J15" i="5" s="1"/>
  <c r="F15" i="5"/>
  <c r="AD15" i="5" s="1"/>
  <c r="O13" i="5"/>
  <c r="P13" i="5" s="1"/>
  <c r="L13" i="5"/>
  <c r="M13" i="5" s="1"/>
  <c r="I13" i="5"/>
  <c r="J13" i="5" s="1"/>
  <c r="F13" i="5"/>
  <c r="AD13" i="5" s="1"/>
  <c r="O11" i="5"/>
  <c r="P11" i="5" s="1"/>
  <c r="L11" i="5"/>
  <c r="M11" i="5" s="1"/>
  <c r="I11" i="5"/>
  <c r="J11" i="5" s="1"/>
  <c r="F11" i="5"/>
  <c r="AF11" i="5" s="1"/>
  <c r="AJ11" i="5" s="1"/>
  <c r="AK11" i="5" s="1"/>
  <c r="AL11" i="5" s="1"/>
  <c r="O9" i="5"/>
  <c r="P9" i="5" s="1"/>
  <c r="L9" i="5"/>
  <c r="M9" i="5" s="1"/>
  <c r="I9" i="5"/>
  <c r="J9" i="5" s="1"/>
  <c r="F9" i="5"/>
  <c r="AG9" i="5" s="1"/>
  <c r="O8" i="5"/>
  <c r="P8" i="5" s="1"/>
  <c r="L8" i="5"/>
  <c r="M8" i="5" s="1"/>
  <c r="I8" i="5"/>
  <c r="J8" i="5" s="1"/>
  <c r="F8" i="5"/>
  <c r="AG8" i="5" s="1"/>
  <c r="O5" i="5"/>
  <c r="P5" i="5" s="1"/>
  <c r="L5" i="5"/>
  <c r="M5" i="5" s="1"/>
  <c r="I5" i="5"/>
  <c r="J5" i="5" s="1"/>
  <c r="F5" i="5"/>
  <c r="AE5" i="5" s="1"/>
  <c r="AF22" i="5" l="1"/>
  <c r="AJ22" i="5" s="1"/>
  <c r="AK22" i="5" s="1"/>
  <c r="AL22" i="5" s="1"/>
  <c r="R169" i="5"/>
  <c r="T169" i="5" s="1"/>
  <c r="AE150" i="5"/>
  <c r="AG50" i="5"/>
  <c r="AG71" i="5"/>
  <c r="AD206" i="5"/>
  <c r="R76" i="5"/>
  <c r="T76" i="5" s="1"/>
  <c r="AE229" i="5"/>
  <c r="AG173" i="5"/>
  <c r="R68" i="5"/>
  <c r="T68" i="5" s="1"/>
  <c r="AG41" i="5"/>
  <c r="AF138" i="5"/>
  <c r="AJ138" i="5" s="1"/>
  <c r="AK138" i="5" s="1"/>
  <c r="AL138" i="5" s="1"/>
  <c r="AD245" i="5"/>
  <c r="R34" i="5"/>
  <c r="T34" i="5" s="1"/>
  <c r="AG225" i="5"/>
  <c r="R244" i="5"/>
  <c r="T244" i="5" s="1"/>
  <c r="AG139" i="5"/>
  <c r="AG186" i="5"/>
  <c r="AH186" i="5" s="1"/>
  <c r="AE226" i="5"/>
  <c r="R184" i="5"/>
  <c r="T184" i="5" s="1"/>
  <c r="R247" i="5"/>
  <c r="T247" i="5" s="1"/>
  <c r="AG227" i="5"/>
  <c r="AG169" i="5"/>
  <c r="R13" i="5"/>
  <c r="T13" i="5" s="1"/>
  <c r="AD24" i="5"/>
  <c r="AH24" i="5" s="1"/>
  <c r="AF87" i="5"/>
  <c r="AJ87" i="5" s="1"/>
  <c r="AK87" i="5" s="1"/>
  <c r="AL87" i="5" s="1"/>
  <c r="R149" i="5"/>
  <c r="T149" i="5" s="1"/>
  <c r="AD221" i="5"/>
  <c r="R67" i="5"/>
  <c r="T67" i="5" s="1"/>
  <c r="AE67" i="5"/>
  <c r="AF158" i="5"/>
  <c r="AJ158" i="5" s="1"/>
  <c r="AK158" i="5" s="1"/>
  <c r="AL158" i="5" s="1"/>
  <c r="R42" i="5"/>
  <c r="T42" i="5" s="1"/>
  <c r="R126" i="5"/>
  <c r="T126" i="5" s="1"/>
  <c r="R181" i="5"/>
  <c r="T181" i="5" s="1"/>
  <c r="AD143" i="5"/>
  <c r="AG67" i="5"/>
  <c r="AG226" i="5"/>
  <c r="AH226" i="5" s="1"/>
  <c r="AF42" i="5"/>
  <c r="AJ42" i="5" s="1"/>
  <c r="AK42" i="5" s="1"/>
  <c r="AL42" i="5" s="1"/>
  <c r="AF97" i="5"/>
  <c r="AJ97" i="5" s="1"/>
  <c r="AK97" i="5" s="1"/>
  <c r="AL97" i="5" s="1"/>
  <c r="AG126" i="5"/>
  <c r="AE143" i="5"/>
  <c r="R141" i="5"/>
  <c r="T141" i="5" s="1"/>
  <c r="AE22" i="5"/>
  <c r="R54" i="5"/>
  <c r="T54" i="5" s="1"/>
  <c r="R58" i="5"/>
  <c r="T58" i="5" s="1"/>
  <c r="R11" i="5"/>
  <c r="T11" i="5" s="1"/>
  <c r="R23" i="5"/>
  <c r="T23" i="5" s="1"/>
  <c r="AF63" i="5"/>
  <c r="AJ63" i="5" s="1"/>
  <c r="AK63" i="5" s="1"/>
  <c r="AL63" i="5" s="1"/>
  <c r="AF86" i="5"/>
  <c r="AJ86" i="5" s="1"/>
  <c r="AK86" i="5" s="1"/>
  <c r="AL86" i="5" s="1"/>
  <c r="R104" i="5"/>
  <c r="T104" i="5" s="1"/>
  <c r="AD167" i="5"/>
  <c r="R142" i="5"/>
  <c r="T142" i="5" s="1"/>
  <c r="R203" i="5"/>
  <c r="T203" i="5" s="1"/>
  <c r="AD71" i="5"/>
  <c r="AE237" i="5"/>
  <c r="AG142" i="5"/>
  <c r="AH142" i="5" s="1"/>
  <c r="AE203" i="5"/>
  <c r="AG62" i="5"/>
  <c r="AE167" i="5"/>
  <c r="R190" i="5"/>
  <c r="T190" i="5" s="1"/>
  <c r="AG201" i="5"/>
  <c r="AE49" i="5"/>
  <c r="R221" i="5"/>
  <c r="T221" i="5" s="1"/>
  <c r="AG4" i="5"/>
  <c r="W4" i="5" s="1"/>
  <c r="R18" i="5"/>
  <c r="T18" i="5" s="1"/>
  <c r="AF59" i="5"/>
  <c r="AJ59" i="5" s="1"/>
  <c r="AK59" i="5" s="1"/>
  <c r="AL59" i="5" s="1"/>
  <c r="AE13" i="5"/>
  <c r="R97" i="5"/>
  <c r="T97" i="5" s="1"/>
  <c r="R124" i="5"/>
  <c r="T124" i="5" s="1"/>
  <c r="AF174" i="5"/>
  <c r="AJ174" i="5" s="1"/>
  <c r="AK174" i="5" s="1"/>
  <c r="AL174" i="5" s="1"/>
  <c r="AE179" i="5"/>
  <c r="AF190" i="5"/>
  <c r="AJ190" i="5" s="1"/>
  <c r="AK190" i="5" s="1"/>
  <c r="AL190" i="5" s="1"/>
  <c r="AF84" i="5"/>
  <c r="AJ84" i="5" s="1"/>
  <c r="AK84" i="5" s="1"/>
  <c r="AL84" i="5" s="1"/>
  <c r="AF157" i="5"/>
  <c r="AJ157" i="5" s="1"/>
  <c r="AK157" i="5" s="1"/>
  <c r="AL157" i="5" s="1"/>
  <c r="AG251" i="5"/>
  <c r="AE60" i="5"/>
  <c r="AE97" i="5"/>
  <c r="R115" i="5"/>
  <c r="T115" i="5" s="1"/>
  <c r="AG174" i="5"/>
  <c r="AH174" i="5" s="1"/>
  <c r="AE236" i="5"/>
  <c r="AE243" i="5"/>
  <c r="R229" i="5"/>
  <c r="T229" i="5" s="1"/>
  <c r="AG109" i="5"/>
  <c r="R33" i="5"/>
  <c r="T33" i="5" s="1"/>
  <c r="R222" i="5"/>
  <c r="T222" i="5" s="1"/>
  <c r="R164" i="5"/>
  <c r="T164" i="5" s="1"/>
  <c r="AD252" i="5"/>
  <c r="R235" i="5"/>
  <c r="T235" i="5" s="1"/>
  <c r="AE241" i="5"/>
  <c r="AE53" i="5"/>
  <c r="R263" i="5"/>
  <c r="T263" i="5" s="1"/>
  <c r="R12" i="5"/>
  <c r="T12" i="5" s="1"/>
  <c r="AE141" i="5"/>
  <c r="R19" i="5"/>
  <c r="T19" i="5" s="1"/>
  <c r="AF222" i="5"/>
  <c r="AJ222" i="5" s="1"/>
  <c r="AK222" i="5" s="1"/>
  <c r="AL222" i="5" s="1"/>
  <c r="AE252" i="5"/>
  <c r="R173" i="5"/>
  <c r="T173" i="5" s="1"/>
  <c r="R200" i="5"/>
  <c r="T200" i="5" s="1"/>
  <c r="AD235" i="5"/>
  <c r="V235" i="5" s="1"/>
  <c r="AF241" i="5"/>
  <c r="AJ241" i="5" s="1"/>
  <c r="AK241" i="5" s="1"/>
  <c r="AL241" i="5" s="1"/>
  <c r="AG263" i="5"/>
  <c r="AE78" i="5"/>
  <c r="R10" i="5"/>
  <c r="T10" i="5" s="1"/>
  <c r="R47" i="5"/>
  <c r="T47" i="5" s="1"/>
  <c r="R72" i="5"/>
  <c r="T72" i="5" s="1"/>
  <c r="AG95" i="5"/>
  <c r="AG191" i="5"/>
  <c r="AH191" i="5" s="1"/>
  <c r="AF206" i="5"/>
  <c r="AJ206" i="5" s="1"/>
  <c r="AK206" i="5" s="1"/>
  <c r="AL206" i="5" s="1"/>
  <c r="AE235" i="5"/>
  <c r="AG241" i="5"/>
  <c r="AH241" i="5" s="1"/>
  <c r="AE10" i="5"/>
  <c r="R52" i="5"/>
  <c r="T52" i="5" s="1"/>
  <c r="AD47" i="5"/>
  <c r="AE71" i="5"/>
  <c r="AE153" i="5"/>
  <c r="AF204" i="5"/>
  <c r="AJ204" i="5" s="1"/>
  <c r="AK204" i="5" s="1"/>
  <c r="AL204" i="5" s="1"/>
  <c r="R225" i="5"/>
  <c r="T225" i="5" s="1"/>
  <c r="AF7" i="5"/>
  <c r="AJ7" i="5" s="1"/>
  <c r="AK7" i="5" s="1"/>
  <c r="AL7" i="5" s="1"/>
  <c r="AF72" i="5"/>
  <c r="AJ72" i="5" s="1"/>
  <c r="AK72" i="5" s="1"/>
  <c r="AL72" i="5" s="1"/>
  <c r="AF92" i="5"/>
  <c r="AJ92" i="5" s="1"/>
  <c r="AK92" i="5" s="1"/>
  <c r="AL92" i="5" s="1"/>
  <c r="AG116" i="5"/>
  <c r="AE174" i="5"/>
  <c r="W191" i="5"/>
  <c r="AF201" i="5"/>
  <c r="AJ201" i="5" s="1"/>
  <c r="AK201" i="5" s="1"/>
  <c r="AL201" i="5" s="1"/>
  <c r="AG48" i="5"/>
  <c r="AG56" i="5"/>
  <c r="AF186" i="5"/>
  <c r="AJ186" i="5" s="1"/>
  <c r="AK186" i="5" s="1"/>
  <c r="AL186" i="5" s="1"/>
  <c r="AG260" i="5"/>
  <c r="AH260" i="5" s="1"/>
  <c r="R7" i="5"/>
  <c r="T7" i="5" s="1"/>
  <c r="AD254" i="5"/>
  <c r="AF4" i="5"/>
  <c r="AJ4" i="5" s="1"/>
  <c r="AK4" i="5" s="1"/>
  <c r="AL4" i="5" s="1"/>
  <c r="R22" i="5"/>
  <c r="T22" i="5" s="1"/>
  <c r="AE59" i="5"/>
  <c r="AE255" i="5"/>
  <c r="AD168" i="5"/>
  <c r="AG13" i="5"/>
  <c r="AH13" i="5" s="1"/>
  <c r="R41" i="5"/>
  <c r="T41" i="5" s="1"/>
  <c r="R60" i="5"/>
  <c r="T60" i="5" s="1"/>
  <c r="R62" i="5"/>
  <c r="T62" i="5" s="1"/>
  <c r="AE124" i="5"/>
  <c r="AF244" i="5"/>
  <c r="AJ244" i="5" s="1"/>
  <c r="AK244" i="5" s="1"/>
  <c r="AL244" i="5" s="1"/>
  <c r="R73" i="5"/>
  <c r="T73" i="5" s="1"/>
  <c r="R87" i="5"/>
  <c r="T87" i="5" s="1"/>
  <c r="AG97" i="5"/>
  <c r="W97" i="5" s="1"/>
  <c r="AF124" i="5"/>
  <c r="AJ124" i="5" s="1"/>
  <c r="AK124" i="5" s="1"/>
  <c r="AL124" i="5" s="1"/>
  <c r="AE133" i="5"/>
  <c r="AF153" i="5"/>
  <c r="AJ153" i="5" s="1"/>
  <c r="AK153" i="5" s="1"/>
  <c r="AL153" i="5" s="1"/>
  <c r="AF173" i="5"/>
  <c r="AJ173" i="5" s="1"/>
  <c r="AK173" i="5" s="1"/>
  <c r="AL173" i="5" s="1"/>
  <c r="AD200" i="5"/>
  <c r="AH200" i="5" s="1"/>
  <c r="AG206" i="5"/>
  <c r="V206" i="5" s="1"/>
  <c r="AF225" i="5"/>
  <c r="AJ225" i="5" s="1"/>
  <c r="AK225" i="5" s="1"/>
  <c r="AL225" i="5" s="1"/>
  <c r="R240" i="5"/>
  <c r="T240" i="5" s="1"/>
  <c r="AE234" i="5"/>
  <c r="AF52" i="5"/>
  <c r="AJ52" i="5" s="1"/>
  <c r="AK52" i="5" s="1"/>
  <c r="AL52" i="5" s="1"/>
  <c r="AF19" i="5"/>
  <c r="AJ19" i="5" s="1"/>
  <c r="AK19" i="5" s="1"/>
  <c r="AL19" i="5" s="1"/>
  <c r="AG22" i="5"/>
  <c r="AH22" i="5" s="1"/>
  <c r="AG65" i="5"/>
  <c r="AE184" i="5"/>
  <c r="AE43" i="5"/>
  <c r="AE73" i="5"/>
  <c r="AE87" i="5"/>
  <c r="AG124" i="5"/>
  <c r="AH124" i="5" s="1"/>
  <c r="R198" i="5"/>
  <c r="T198" i="5" s="1"/>
  <c r="AF240" i="5"/>
  <c r="AJ240" i="5" s="1"/>
  <c r="AK240" i="5" s="1"/>
  <c r="AL240" i="5" s="1"/>
  <c r="AG6" i="5"/>
  <c r="W6" i="5" s="1"/>
  <c r="AE15" i="5"/>
  <c r="R44" i="5"/>
  <c r="T44" i="5" s="1"/>
  <c r="AF43" i="5"/>
  <c r="AJ43" i="5" s="1"/>
  <c r="AK43" i="5" s="1"/>
  <c r="AL43" i="5" s="1"/>
  <c r="R69" i="5"/>
  <c r="T69" i="5" s="1"/>
  <c r="AF73" i="5"/>
  <c r="AJ73" i="5" s="1"/>
  <c r="AK73" i="5" s="1"/>
  <c r="AL73" i="5" s="1"/>
  <c r="R95" i="5"/>
  <c r="T95" i="5" s="1"/>
  <c r="AE115" i="5"/>
  <c r="AF134" i="5"/>
  <c r="AJ134" i="5" s="1"/>
  <c r="AK134" i="5" s="1"/>
  <c r="AL134" i="5" s="1"/>
  <c r="AG240" i="5"/>
  <c r="AF249" i="5"/>
  <c r="AJ249" i="5" s="1"/>
  <c r="AK249" i="5" s="1"/>
  <c r="AL249" i="5" s="1"/>
  <c r="AE169" i="5"/>
  <c r="AG247" i="5"/>
  <c r="AE258" i="5"/>
  <c r="R260" i="5"/>
  <c r="T260" i="5" s="1"/>
  <c r="AF102" i="5"/>
  <c r="AJ102" i="5" s="1"/>
  <c r="AK102" i="5" s="1"/>
  <c r="AL102" i="5" s="1"/>
  <c r="AG18" i="5"/>
  <c r="AD85" i="5"/>
  <c r="AF68" i="5"/>
  <c r="AJ68" i="5" s="1"/>
  <c r="AK68" i="5" s="1"/>
  <c r="AL68" i="5" s="1"/>
  <c r="AF128" i="5"/>
  <c r="AJ128" i="5" s="1"/>
  <c r="AK128" i="5" s="1"/>
  <c r="AL128" i="5" s="1"/>
  <c r="AD189" i="5"/>
  <c r="AF256" i="5"/>
  <c r="AJ256" i="5" s="1"/>
  <c r="AK256" i="5" s="1"/>
  <c r="AL256" i="5" s="1"/>
  <c r="AF15" i="5"/>
  <c r="AJ15" i="5" s="1"/>
  <c r="AK15" i="5" s="1"/>
  <c r="AL15" i="5" s="1"/>
  <c r="AE44" i="5"/>
  <c r="AF69" i="5"/>
  <c r="AJ69" i="5" s="1"/>
  <c r="AK69" i="5" s="1"/>
  <c r="AL69" i="5" s="1"/>
  <c r="AG75" i="5"/>
  <c r="R108" i="5"/>
  <c r="T108" i="5" s="1"/>
  <c r="AE113" i="5"/>
  <c r="AE118" i="5"/>
  <c r="AD177" i="5"/>
  <c r="AH177" i="5" s="1"/>
  <c r="R207" i="5"/>
  <c r="T207" i="5" s="1"/>
  <c r="R265" i="5"/>
  <c r="T265" i="5" s="1"/>
  <c r="R48" i="5"/>
  <c r="T48" i="5" s="1"/>
  <c r="R51" i="5"/>
  <c r="T51" i="5" s="1"/>
  <c r="R186" i="5"/>
  <c r="T186" i="5" s="1"/>
  <c r="AE260" i="5"/>
  <c r="R31" i="5"/>
  <c r="T31" i="5" s="1"/>
  <c r="R4" i="5"/>
  <c r="T4" i="5" s="1"/>
  <c r="AE85" i="5"/>
  <c r="AE193" i="5"/>
  <c r="AF189" i="5"/>
  <c r="AJ189" i="5" s="1"/>
  <c r="AK189" i="5" s="1"/>
  <c r="AL189" i="5" s="1"/>
  <c r="R83" i="5"/>
  <c r="T83" i="5" s="1"/>
  <c r="R79" i="5"/>
  <c r="T79" i="5" s="1"/>
  <c r="R150" i="5"/>
  <c r="T150" i="5" s="1"/>
  <c r="AG108" i="5"/>
  <c r="AF110" i="5"/>
  <c r="AJ110" i="5" s="1"/>
  <c r="AK110" i="5" s="1"/>
  <c r="AL110" i="5" s="1"/>
  <c r="AG118" i="5"/>
  <c r="W118" i="5" s="1"/>
  <c r="AG165" i="5"/>
  <c r="AH165" i="5" s="1"/>
  <c r="AE175" i="5"/>
  <c r="R201" i="5"/>
  <c r="T201" i="5" s="1"/>
  <c r="AD207" i="5"/>
  <c r="AD265" i="5"/>
  <c r="AF48" i="5"/>
  <c r="AJ48" i="5" s="1"/>
  <c r="AK48" i="5" s="1"/>
  <c r="AL48" i="5" s="1"/>
  <c r="AE186" i="5"/>
  <c r="AD248" i="5"/>
  <c r="AF260" i="5"/>
  <c r="AJ260" i="5" s="1"/>
  <c r="AK260" i="5" s="1"/>
  <c r="AL260" i="5" s="1"/>
  <c r="AE4" i="5"/>
  <c r="AD255" i="5"/>
  <c r="AG193" i="5"/>
  <c r="AG79" i="5"/>
  <c r="AD250" i="5"/>
  <c r="AF32" i="5"/>
  <c r="AJ32" i="5" s="1"/>
  <c r="AK32" i="5" s="1"/>
  <c r="AL32" i="5" s="1"/>
  <c r="AF23" i="5"/>
  <c r="AJ23" i="5" s="1"/>
  <c r="AK23" i="5" s="1"/>
  <c r="AL23" i="5" s="1"/>
  <c r="R91" i="5"/>
  <c r="T91" i="5" s="1"/>
  <c r="AG96" i="5"/>
  <c r="AE104" i="5"/>
  <c r="AF114" i="5"/>
  <c r="AJ114" i="5" s="1"/>
  <c r="AK114" i="5" s="1"/>
  <c r="AL114" i="5" s="1"/>
  <c r="AG115" i="5"/>
  <c r="R118" i="5"/>
  <c r="T118" i="5" s="1"/>
  <c r="W124" i="5"/>
  <c r="AG132" i="5"/>
  <c r="R137" i="5"/>
  <c r="T137" i="5" s="1"/>
  <c r="AF149" i="5"/>
  <c r="AJ149" i="5" s="1"/>
  <c r="AK149" i="5" s="1"/>
  <c r="AL149" i="5" s="1"/>
  <c r="AF151" i="5"/>
  <c r="AJ151" i="5" s="1"/>
  <c r="AK151" i="5" s="1"/>
  <c r="AL151" i="5" s="1"/>
  <c r="R161" i="5"/>
  <c r="T161" i="5" s="1"/>
  <c r="AD163" i="5"/>
  <c r="AF164" i="5"/>
  <c r="AJ164" i="5" s="1"/>
  <c r="AK164" i="5" s="1"/>
  <c r="AL164" i="5" s="1"/>
  <c r="AF181" i="5"/>
  <c r="AJ181" i="5" s="1"/>
  <c r="AK181" i="5" s="1"/>
  <c r="AL181" i="5" s="1"/>
  <c r="AE191" i="5"/>
  <c r="AF202" i="5"/>
  <c r="AJ202" i="5" s="1"/>
  <c r="AK202" i="5" s="1"/>
  <c r="AL202" i="5" s="1"/>
  <c r="R206" i="5"/>
  <c r="T206" i="5" s="1"/>
  <c r="R219" i="5"/>
  <c r="T219" i="5" s="1"/>
  <c r="AD227" i="5"/>
  <c r="AF227" i="5"/>
  <c r="AJ227" i="5" s="1"/>
  <c r="AK227" i="5" s="1"/>
  <c r="AL227" i="5" s="1"/>
  <c r="AG21" i="5"/>
  <c r="AG32" i="5"/>
  <c r="AE27" i="5"/>
  <c r="AG69" i="5"/>
  <c r="AG91" i="5"/>
  <c r="R92" i="5"/>
  <c r="T92" i="5" s="1"/>
  <c r="R101" i="5"/>
  <c r="T101" i="5" s="1"/>
  <c r="AF104" i="5"/>
  <c r="AJ104" i="5" s="1"/>
  <c r="AK104" i="5" s="1"/>
  <c r="AL104" i="5" s="1"/>
  <c r="R111" i="5"/>
  <c r="T111" i="5" s="1"/>
  <c r="AG113" i="5"/>
  <c r="AD133" i="5"/>
  <c r="R135" i="5"/>
  <c r="T135" i="5" s="1"/>
  <c r="AG149" i="5"/>
  <c r="AG151" i="5"/>
  <c r="AH151" i="5" s="1"/>
  <c r="AD161" i="5"/>
  <c r="AG163" i="5"/>
  <c r="AG164" i="5"/>
  <c r="R177" i="5"/>
  <c r="T177" i="5" s="1"/>
  <c r="AD180" i="5"/>
  <c r="V180" i="5" s="1"/>
  <c r="AG181" i="5"/>
  <c r="AD183" i="5"/>
  <c r="AF191" i="5"/>
  <c r="AJ191" i="5" s="1"/>
  <c r="AK191" i="5" s="1"/>
  <c r="AL191" i="5" s="1"/>
  <c r="AD196" i="5"/>
  <c r="V196" i="5" s="1"/>
  <c r="AG202" i="5"/>
  <c r="R214" i="5"/>
  <c r="T214" i="5" s="1"/>
  <c r="AD219" i="5"/>
  <c r="R8" i="5"/>
  <c r="T8" i="5" s="1"/>
  <c r="AD9" i="5"/>
  <c r="W9" i="5" s="1"/>
  <c r="AF27" i="5"/>
  <c r="AJ27" i="5" s="1"/>
  <c r="AK27" i="5" s="1"/>
  <c r="AL27" i="5" s="1"/>
  <c r="R38" i="5"/>
  <c r="T38" i="5" s="1"/>
  <c r="R93" i="5"/>
  <c r="T93" i="5" s="1"/>
  <c r="AE101" i="5"/>
  <c r="AF103" i="5"/>
  <c r="AJ103" i="5" s="1"/>
  <c r="AK103" i="5" s="1"/>
  <c r="AL103" i="5" s="1"/>
  <c r="AG104" i="5"/>
  <c r="AH104" i="5" s="1"/>
  <c r="AE111" i="5"/>
  <c r="R117" i="5"/>
  <c r="T117" i="5" s="1"/>
  <c r="R120" i="5"/>
  <c r="T120" i="5" s="1"/>
  <c r="R132" i="5"/>
  <c r="T132" i="5" s="1"/>
  <c r="AE135" i="5"/>
  <c r="AE165" i="5"/>
  <c r="AE183" i="5"/>
  <c r="AE196" i="5"/>
  <c r="R197" i="5"/>
  <c r="T197" i="5" s="1"/>
  <c r="R213" i="5"/>
  <c r="T213" i="5" s="1"/>
  <c r="AF214" i="5"/>
  <c r="AJ214" i="5" s="1"/>
  <c r="AK214" i="5" s="1"/>
  <c r="AL214" i="5" s="1"/>
  <c r="AE215" i="5"/>
  <c r="AE219" i="5"/>
  <c r="AD123" i="5"/>
  <c r="AE123" i="5"/>
  <c r="R123" i="5"/>
  <c r="T123" i="5" s="1"/>
  <c r="AG123" i="5"/>
  <c r="R5" i="5"/>
  <c r="T5" i="5" s="1"/>
  <c r="AE8" i="5"/>
  <c r="AF26" i="5"/>
  <c r="AJ26" i="5" s="1"/>
  <c r="AK26" i="5" s="1"/>
  <c r="AL26" i="5" s="1"/>
  <c r="AG27" i="5"/>
  <c r="AH27" i="5" s="1"/>
  <c r="R75" i="5"/>
  <c r="T75" i="5" s="1"/>
  <c r="AG101" i="5"/>
  <c r="AF111" i="5"/>
  <c r="AJ111" i="5" s="1"/>
  <c r="AK111" i="5" s="1"/>
  <c r="AL111" i="5" s="1"/>
  <c r="AF117" i="5"/>
  <c r="AJ117" i="5" s="1"/>
  <c r="AK117" i="5" s="1"/>
  <c r="AL117" i="5" s="1"/>
  <c r="AF118" i="5"/>
  <c r="AJ118" i="5" s="1"/>
  <c r="AK118" i="5" s="1"/>
  <c r="AL118" i="5" s="1"/>
  <c r="AE120" i="5"/>
  <c r="AF135" i="5"/>
  <c r="AJ135" i="5" s="1"/>
  <c r="AK135" i="5" s="1"/>
  <c r="AL135" i="5" s="1"/>
  <c r="AD153" i="5"/>
  <c r="AH153" i="5" s="1"/>
  <c r="R155" i="5"/>
  <c r="T155" i="5" s="1"/>
  <c r="AF165" i="5"/>
  <c r="AJ165" i="5" s="1"/>
  <c r="AK165" i="5" s="1"/>
  <c r="AL165" i="5" s="1"/>
  <c r="R252" i="5"/>
  <c r="T252" i="5" s="1"/>
  <c r="AE177" i="5"/>
  <c r="AF196" i="5"/>
  <c r="AJ196" i="5" s="1"/>
  <c r="AK196" i="5" s="1"/>
  <c r="AL196" i="5" s="1"/>
  <c r="AD204" i="5"/>
  <c r="AG213" i="5"/>
  <c r="AH213" i="5" s="1"/>
  <c r="AG214" i="5"/>
  <c r="AF215" i="5"/>
  <c r="AJ215" i="5" s="1"/>
  <c r="AK215" i="5" s="1"/>
  <c r="AL215" i="5" s="1"/>
  <c r="AG231" i="5"/>
  <c r="AE231" i="5"/>
  <c r="AF5" i="5"/>
  <c r="AJ5" i="5" s="1"/>
  <c r="AF8" i="5"/>
  <c r="AJ8" i="5" s="1"/>
  <c r="AK8" i="5" s="1"/>
  <c r="AL8" i="5" s="1"/>
  <c r="AG26" i="5"/>
  <c r="AE93" i="5"/>
  <c r="AG111" i="5"/>
  <c r="W111" i="5" s="1"/>
  <c r="AG120" i="5"/>
  <c r="R129" i="5"/>
  <c r="T129" i="5" s="1"/>
  <c r="AG135" i="5"/>
  <c r="W135" i="5" s="1"/>
  <c r="AE204" i="5"/>
  <c r="AG215" i="5"/>
  <c r="W215" i="5" s="1"/>
  <c r="AD238" i="5"/>
  <c r="R238" i="5"/>
  <c r="T238" i="5" s="1"/>
  <c r="AG5" i="5"/>
  <c r="AF93" i="5"/>
  <c r="AJ93" i="5" s="1"/>
  <c r="AK93" i="5" s="1"/>
  <c r="AL93" i="5" s="1"/>
  <c r="AF129" i="5"/>
  <c r="AJ129" i="5" s="1"/>
  <c r="AK129" i="5" s="1"/>
  <c r="AL129" i="5" s="1"/>
  <c r="AD155" i="5"/>
  <c r="V155" i="5" s="1"/>
  <c r="AF197" i="5"/>
  <c r="AJ197" i="5" s="1"/>
  <c r="AK197" i="5" s="1"/>
  <c r="AL197" i="5" s="1"/>
  <c r="AG86" i="5"/>
  <c r="AG93" i="5"/>
  <c r="V93" i="5" s="1"/>
  <c r="AG110" i="5"/>
  <c r="AG129" i="5"/>
  <c r="AE132" i="5"/>
  <c r="AE155" i="5"/>
  <c r="AG197" i="5"/>
  <c r="AH197" i="5" s="1"/>
  <c r="AG204" i="5"/>
  <c r="AE207" i="5"/>
  <c r="AF123" i="5"/>
  <c r="AJ123" i="5" s="1"/>
  <c r="AK123" i="5" s="1"/>
  <c r="AL123" i="5" s="1"/>
  <c r="AF13" i="5"/>
  <c r="AJ13" i="5" s="1"/>
  <c r="AK13" i="5" s="1"/>
  <c r="AL13" i="5" s="1"/>
  <c r="AG15" i="5"/>
  <c r="W15" i="5" s="1"/>
  <c r="R32" i="5"/>
  <c r="T32" i="5" s="1"/>
  <c r="AE23" i="5"/>
  <c r="AG42" i="5"/>
  <c r="AG43" i="5"/>
  <c r="AH43" i="5" s="1"/>
  <c r="AG63" i="5"/>
  <c r="AE69" i="5"/>
  <c r="AG73" i="5"/>
  <c r="W73" i="5" s="1"/>
  <c r="AG87" i="5"/>
  <c r="V87" i="5" s="1"/>
  <c r="AF96" i="5"/>
  <c r="AJ96" i="5" s="1"/>
  <c r="AK96" i="5" s="1"/>
  <c r="AL96" i="5" s="1"/>
  <c r="R113" i="5"/>
  <c r="T113" i="5" s="1"/>
  <c r="AF115" i="5"/>
  <c r="AJ115" i="5" s="1"/>
  <c r="AK115" i="5" s="1"/>
  <c r="AL115" i="5" s="1"/>
  <c r="AF132" i="5"/>
  <c r="AJ132" i="5" s="1"/>
  <c r="AK132" i="5" s="1"/>
  <c r="AL132" i="5" s="1"/>
  <c r="AE151" i="5"/>
  <c r="AF155" i="5"/>
  <c r="AJ155" i="5" s="1"/>
  <c r="AK155" i="5" s="1"/>
  <c r="AL155" i="5" s="1"/>
  <c r="AG190" i="5"/>
  <c r="R196" i="5"/>
  <c r="T196" i="5" s="1"/>
  <c r="AE202" i="5"/>
  <c r="AG49" i="5"/>
  <c r="AE51" i="5"/>
  <c r="AD56" i="5"/>
  <c r="R139" i="5"/>
  <c r="T139" i="5" s="1"/>
  <c r="AD146" i="5"/>
  <c r="AD182" i="5"/>
  <c r="AD187" i="5"/>
  <c r="AE247" i="5"/>
  <c r="R84" i="5"/>
  <c r="T84" i="5" s="1"/>
  <c r="AD12" i="5"/>
  <c r="AG10" i="5"/>
  <c r="AF141" i="5"/>
  <c r="AJ141" i="5" s="1"/>
  <c r="AK141" i="5" s="1"/>
  <c r="AL141" i="5" s="1"/>
  <c r="AD127" i="5"/>
  <c r="AE221" i="5"/>
  <c r="R253" i="5"/>
  <c r="T253" i="5" s="1"/>
  <c r="R64" i="5"/>
  <c r="T64" i="5" s="1"/>
  <c r="AF243" i="5"/>
  <c r="AJ243" i="5" s="1"/>
  <c r="AK243" i="5" s="1"/>
  <c r="AL243" i="5" s="1"/>
  <c r="R157" i="5"/>
  <c r="T157" i="5" s="1"/>
  <c r="AE30" i="5"/>
  <c r="AE34" i="5"/>
  <c r="AF184" i="5"/>
  <c r="AJ184" i="5" s="1"/>
  <c r="AK184" i="5" s="1"/>
  <c r="AL184" i="5" s="1"/>
  <c r="AG76" i="5"/>
  <c r="W76" i="5" s="1"/>
  <c r="AG222" i="5"/>
  <c r="AF235" i="5"/>
  <c r="AJ235" i="5" s="1"/>
  <c r="AK235" i="5" s="1"/>
  <c r="AL235" i="5" s="1"/>
  <c r="AF51" i="5"/>
  <c r="AJ51" i="5" s="1"/>
  <c r="AK51" i="5" s="1"/>
  <c r="AL51" i="5" s="1"/>
  <c r="AE56" i="5"/>
  <c r="AE139" i="5"/>
  <c r="AF148" i="5"/>
  <c r="AJ148" i="5" s="1"/>
  <c r="AK148" i="5" s="1"/>
  <c r="AL148" i="5" s="1"/>
  <c r="R234" i="5"/>
  <c r="T234" i="5" s="1"/>
  <c r="R236" i="5"/>
  <c r="T236" i="5" s="1"/>
  <c r="AF247" i="5"/>
  <c r="AJ247" i="5" s="1"/>
  <c r="AK247" i="5" s="1"/>
  <c r="AL247" i="5" s="1"/>
  <c r="R248" i="5"/>
  <c r="T248" i="5" s="1"/>
  <c r="AE84" i="5"/>
  <c r="AG141" i="5"/>
  <c r="V141" i="5" s="1"/>
  <c r="AE127" i="5"/>
  <c r="AG221" i="5"/>
  <c r="V221" i="5" s="1"/>
  <c r="AE253" i="5"/>
  <c r="AE64" i="5"/>
  <c r="AG243" i="5"/>
  <c r="V243" i="5" s="1"/>
  <c r="AE157" i="5"/>
  <c r="AF30" i="5"/>
  <c r="AJ30" i="5" s="1"/>
  <c r="AK30" i="5" s="1"/>
  <c r="AL30" i="5" s="1"/>
  <c r="R66" i="5"/>
  <c r="T66" i="5" s="1"/>
  <c r="AE19" i="5"/>
  <c r="AE131" i="5"/>
  <c r="R128" i="5"/>
  <c r="T128" i="5" s="1"/>
  <c r="R209" i="5"/>
  <c r="T209" i="5" s="1"/>
  <c r="R100" i="5"/>
  <c r="T100" i="5" s="1"/>
  <c r="R194" i="5"/>
  <c r="T194" i="5" s="1"/>
  <c r="AF34" i="5"/>
  <c r="AJ34" i="5" s="1"/>
  <c r="AK34" i="5" s="1"/>
  <c r="AL34" i="5" s="1"/>
  <c r="AG184" i="5"/>
  <c r="V184" i="5" s="1"/>
  <c r="R80" i="5"/>
  <c r="T80" i="5" s="1"/>
  <c r="R77" i="5"/>
  <c r="T77" i="5" s="1"/>
  <c r="AG51" i="5"/>
  <c r="W51" i="5" s="1"/>
  <c r="R144" i="5"/>
  <c r="T144" i="5" s="1"/>
  <c r="AG253" i="5"/>
  <c r="AG64" i="5"/>
  <c r="AF55" i="5"/>
  <c r="AJ55" i="5" s="1"/>
  <c r="AK55" i="5" s="1"/>
  <c r="AL55" i="5" s="1"/>
  <c r="AG30" i="5"/>
  <c r="AH30" i="5" s="1"/>
  <c r="R6" i="5"/>
  <c r="T6" i="5" s="1"/>
  <c r="AF131" i="5"/>
  <c r="AJ131" i="5" s="1"/>
  <c r="AK131" i="5" s="1"/>
  <c r="AL131" i="5" s="1"/>
  <c r="AD159" i="5"/>
  <c r="AE209" i="5"/>
  <c r="R65" i="5"/>
  <c r="T65" i="5" s="1"/>
  <c r="R193" i="5"/>
  <c r="T193" i="5" s="1"/>
  <c r="AE100" i="5"/>
  <c r="AD192" i="5"/>
  <c r="AH192" i="5" s="1"/>
  <c r="AE194" i="5"/>
  <c r="AG34" i="5"/>
  <c r="W34" i="5" s="1"/>
  <c r="AF80" i="5"/>
  <c r="AJ80" i="5" s="1"/>
  <c r="AK80" i="5" s="1"/>
  <c r="AL80" i="5" s="1"/>
  <c r="R251" i="5"/>
  <c r="T251" i="5" s="1"/>
  <c r="AD140" i="5"/>
  <c r="V140" i="5" s="1"/>
  <c r="R147" i="5"/>
  <c r="T147" i="5" s="1"/>
  <c r="AG234" i="5"/>
  <c r="AG236" i="5"/>
  <c r="AE263" i="5"/>
  <c r="AG248" i="5"/>
  <c r="AG84" i="5"/>
  <c r="AH84" i="5" s="1"/>
  <c r="R224" i="5"/>
  <c r="T224" i="5" s="1"/>
  <c r="AG157" i="5"/>
  <c r="AH157" i="5" s="1"/>
  <c r="R16" i="5"/>
  <c r="T16" i="5" s="1"/>
  <c r="AG19" i="5"/>
  <c r="W19" i="5" s="1"/>
  <c r="AE159" i="5"/>
  <c r="AG209" i="5"/>
  <c r="R59" i="5"/>
  <c r="T59" i="5" s="1"/>
  <c r="AE65" i="5"/>
  <c r="AG100" i="5"/>
  <c r="AF192" i="5"/>
  <c r="AJ192" i="5" s="1"/>
  <c r="AK192" i="5" s="1"/>
  <c r="AL192" i="5" s="1"/>
  <c r="AF194" i="5"/>
  <c r="AJ194" i="5" s="1"/>
  <c r="AK194" i="5" s="1"/>
  <c r="AL194" i="5" s="1"/>
  <c r="R168" i="5"/>
  <c r="T168" i="5" s="1"/>
  <c r="R82" i="5"/>
  <c r="T82" i="5" s="1"/>
  <c r="R226" i="5"/>
  <c r="T226" i="5" s="1"/>
  <c r="R57" i="5"/>
  <c r="T57" i="5" s="1"/>
  <c r="AG80" i="5"/>
  <c r="AE77" i="5"/>
  <c r="AD251" i="5"/>
  <c r="AH251" i="5" s="1"/>
  <c r="AD244" i="5"/>
  <c r="AH244" i="5" s="1"/>
  <c r="AF140" i="5"/>
  <c r="AJ140" i="5" s="1"/>
  <c r="AK140" i="5" s="1"/>
  <c r="AL140" i="5" s="1"/>
  <c r="AE142" i="5"/>
  <c r="AD144" i="5"/>
  <c r="AE147" i="5"/>
  <c r="AF224" i="5"/>
  <c r="AJ224" i="5" s="1"/>
  <c r="AK224" i="5" s="1"/>
  <c r="AL224" i="5" s="1"/>
  <c r="AF16" i="5"/>
  <c r="AJ16" i="5" s="1"/>
  <c r="AK16" i="5" s="1"/>
  <c r="AL16" i="5" s="1"/>
  <c r="AE66" i="5"/>
  <c r="R81" i="5"/>
  <c r="T81" i="5" s="1"/>
  <c r="AE128" i="5"/>
  <c r="AG194" i="5"/>
  <c r="AH194" i="5" s="1"/>
  <c r="AD82" i="5"/>
  <c r="AF77" i="5"/>
  <c r="AJ77" i="5" s="1"/>
  <c r="AK77" i="5" s="1"/>
  <c r="AL77" i="5" s="1"/>
  <c r="AE244" i="5"/>
  <c r="AF142" i="5"/>
  <c r="AJ142" i="5" s="1"/>
  <c r="AK142" i="5" s="1"/>
  <c r="AL142" i="5" s="1"/>
  <c r="AE144" i="5"/>
  <c r="AF147" i="5"/>
  <c r="AJ147" i="5" s="1"/>
  <c r="AK147" i="5" s="1"/>
  <c r="AL147" i="5" s="1"/>
  <c r="AF233" i="5"/>
  <c r="AJ233" i="5" s="1"/>
  <c r="AK233" i="5" s="1"/>
  <c r="AL233" i="5" s="1"/>
  <c r="R30" i="5"/>
  <c r="T30" i="5" s="1"/>
  <c r="AG16" i="5"/>
  <c r="AF66" i="5"/>
  <c r="AJ66" i="5" s="1"/>
  <c r="AK66" i="5" s="1"/>
  <c r="AL66" i="5" s="1"/>
  <c r="AD212" i="5"/>
  <c r="AE6" i="5"/>
  <c r="AE81" i="5"/>
  <c r="AF82" i="5"/>
  <c r="AJ82" i="5" s="1"/>
  <c r="AK82" i="5" s="1"/>
  <c r="AL82" i="5" s="1"/>
  <c r="AE57" i="5"/>
  <c r="AG77" i="5"/>
  <c r="V77" i="5" s="1"/>
  <c r="AG144" i="5"/>
  <c r="AG147" i="5"/>
  <c r="AH147" i="5" s="1"/>
  <c r="R258" i="5"/>
  <c r="T258" i="5" s="1"/>
  <c r="AE3" i="5"/>
  <c r="R243" i="5"/>
  <c r="T243" i="5" s="1"/>
  <c r="AG66" i="5"/>
  <c r="AH66" i="5" s="1"/>
  <c r="AG212" i="5"/>
  <c r="AF6" i="5"/>
  <c r="AJ6" i="5" s="1"/>
  <c r="AK6" i="5" s="1"/>
  <c r="AL6" i="5" s="1"/>
  <c r="AG81" i="5"/>
  <c r="AG128" i="5"/>
  <c r="W128" i="5" s="1"/>
  <c r="AF210" i="5"/>
  <c r="AJ210" i="5" s="1"/>
  <c r="AK210" i="5" s="1"/>
  <c r="AL210" i="5" s="1"/>
  <c r="AG59" i="5"/>
  <c r="W59" i="5" s="1"/>
  <c r="AD33" i="5"/>
  <c r="AE168" i="5"/>
  <c r="AF226" i="5"/>
  <c r="AJ226" i="5" s="1"/>
  <c r="AK226" i="5" s="1"/>
  <c r="AL226" i="5" s="1"/>
  <c r="AF57" i="5"/>
  <c r="AJ57" i="5" s="1"/>
  <c r="AK57" i="5" s="1"/>
  <c r="AL57" i="5" s="1"/>
  <c r="AF79" i="5"/>
  <c r="AJ79" i="5" s="1"/>
  <c r="AK79" i="5" s="1"/>
  <c r="AL79" i="5" s="1"/>
  <c r="AE76" i="5"/>
  <c r="AF150" i="5"/>
  <c r="AJ150" i="5" s="1"/>
  <c r="AK150" i="5" s="1"/>
  <c r="AL150" i="5" s="1"/>
  <c r="AG168" i="5"/>
  <c r="AG57" i="5"/>
  <c r="AH57" i="5" s="1"/>
  <c r="AF76" i="5"/>
  <c r="AJ76" i="5" s="1"/>
  <c r="AK76" i="5" s="1"/>
  <c r="AL76" i="5" s="1"/>
  <c r="AG150" i="5"/>
  <c r="AH150" i="5" s="1"/>
  <c r="AG11" i="5"/>
  <c r="AD20" i="5"/>
  <c r="R21" i="5"/>
  <c r="T21" i="5" s="1"/>
  <c r="AG25" i="5"/>
  <c r="AG36" i="5"/>
  <c r="R36" i="5"/>
  <c r="T36" i="5" s="1"/>
  <c r="AG37" i="5"/>
  <c r="AG40" i="5"/>
  <c r="R40" i="5"/>
  <c r="T40" i="5" s="1"/>
  <c r="AG45" i="5"/>
  <c r="AE70" i="5"/>
  <c r="AE121" i="5"/>
  <c r="AG121" i="5"/>
  <c r="AD121" i="5"/>
  <c r="R121" i="5"/>
  <c r="T121" i="5" s="1"/>
  <c r="AE20" i="5"/>
  <c r="AD21" i="5"/>
  <c r="R37" i="5"/>
  <c r="T37" i="5" s="1"/>
  <c r="R45" i="5"/>
  <c r="T45" i="5" s="1"/>
  <c r="AG112" i="5"/>
  <c r="AF112" i="5"/>
  <c r="AJ112" i="5" s="1"/>
  <c r="AK112" i="5" s="1"/>
  <c r="AL112" i="5" s="1"/>
  <c r="AE112" i="5"/>
  <c r="R112" i="5"/>
  <c r="T112" i="5" s="1"/>
  <c r="AD112" i="5"/>
  <c r="AD5" i="5"/>
  <c r="AF20" i="5"/>
  <c r="AJ20" i="5" s="1"/>
  <c r="AK20" i="5" s="1"/>
  <c r="AL20" i="5" s="1"/>
  <c r="AE21" i="5"/>
  <c r="AD32" i="5"/>
  <c r="AD36" i="5"/>
  <c r="AE38" i="5"/>
  <c r="AG38" i="5"/>
  <c r="AH38" i="5" s="1"/>
  <c r="AD40" i="5"/>
  <c r="AE58" i="5"/>
  <c r="AG58" i="5"/>
  <c r="AH58" i="5" s="1"/>
  <c r="AD91" i="5"/>
  <c r="R105" i="5"/>
  <c r="T105" i="5" s="1"/>
  <c r="AG105" i="5"/>
  <c r="AF105" i="5"/>
  <c r="AJ105" i="5" s="1"/>
  <c r="AK105" i="5" s="1"/>
  <c r="AL105" i="5" s="1"/>
  <c r="AE105" i="5"/>
  <c r="AD105" i="5"/>
  <c r="AD8" i="5"/>
  <c r="R9" i="5"/>
  <c r="T9" i="5" s="1"/>
  <c r="AG20" i="5"/>
  <c r="AD23" i="5"/>
  <c r="R24" i="5"/>
  <c r="T24" i="5" s="1"/>
  <c r="AE36" i="5"/>
  <c r="AE40" i="5"/>
  <c r="AE91" i="5"/>
  <c r="R94" i="5"/>
  <c r="T94" i="5" s="1"/>
  <c r="AG94" i="5"/>
  <c r="AH94" i="5" s="1"/>
  <c r="AF94" i="5"/>
  <c r="AJ94" i="5" s="1"/>
  <c r="AK94" i="5" s="1"/>
  <c r="AL94" i="5" s="1"/>
  <c r="AE94" i="5"/>
  <c r="AF25" i="5"/>
  <c r="AJ25" i="5" s="1"/>
  <c r="AK25" i="5" s="1"/>
  <c r="AL25" i="5" s="1"/>
  <c r="AE25" i="5"/>
  <c r="AD25" i="5"/>
  <c r="R74" i="5"/>
  <c r="T74" i="5" s="1"/>
  <c r="AG74" i="5"/>
  <c r="AF74" i="5"/>
  <c r="AJ74" i="5" s="1"/>
  <c r="AK74" i="5" s="1"/>
  <c r="AL74" i="5" s="1"/>
  <c r="AE74" i="5"/>
  <c r="AG90" i="5"/>
  <c r="R90" i="5"/>
  <c r="T90" i="5" s="1"/>
  <c r="V24" i="5"/>
  <c r="R39" i="5"/>
  <c r="T39" i="5" s="1"/>
  <c r="AG39" i="5"/>
  <c r="AF39" i="5"/>
  <c r="AJ39" i="5" s="1"/>
  <c r="AK39" i="5" s="1"/>
  <c r="AL39" i="5" s="1"/>
  <c r="AE39" i="5"/>
  <c r="R61" i="5"/>
  <c r="T61" i="5" s="1"/>
  <c r="AG61" i="5"/>
  <c r="AF61" i="5"/>
  <c r="AJ61" i="5" s="1"/>
  <c r="AK61" i="5" s="1"/>
  <c r="AL61" i="5" s="1"/>
  <c r="AE61" i="5"/>
  <c r="AG70" i="5"/>
  <c r="R70" i="5"/>
  <c r="T70" i="5" s="1"/>
  <c r="AG98" i="5"/>
  <c r="AF98" i="5"/>
  <c r="AJ98" i="5" s="1"/>
  <c r="AK98" i="5" s="1"/>
  <c r="AL98" i="5" s="1"/>
  <c r="AE98" i="5"/>
  <c r="R98" i="5"/>
  <c r="T98" i="5" s="1"/>
  <c r="AD98" i="5"/>
  <c r="AD11" i="5"/>
  <c r="AE24" i="5"/>
  <c r="AF9" i="5"/>
  <c r="AJ9" i="5" s="1"/>
  <c r="AK9" i="5" s="1"/>
  <c r="AL9" i="5" s="1"/>
  <c r="AE11" i="5"/>
  <c r="R15" i="5"/>
  <c r="T15" i="5" s="1"/>
  <c r="AF24" i="5"/>
  <c r="AJ24" i="5" s="1"/>
  <c r="AK24" i="5" s="1"/>
  <c r="AL24" i="5" s="1"/>
  <c r="AD37" i="5"/>
  <c r="AF38" i="5"/>
  <c r="AJ38" i="5" s="1"/>
  <c r="AK38" i="5" s="1"/>
  <c r="AL38" i="5" s="1"/>
  <c r="AD45" i="5"/>
  <c r="AF58" i="5"/>
  <c r="AJ58" i="5" s="1"/>
  <c r="AK58" i="5" s="1"/>
  <c r="AL58" i="5" s="1"/>
  <c r="R71" i="5"/>
  <c r="T71" i="5" s="1"/>
  <c r="AD74" i="5"/>
  <c r="AD90" i="5"/>
  <c r="AE92" i="5"/>
  <c r="AG92" i="5"/>
  <c r="AH92" i="5" s="1"/>
  <c r="AE9" i="5"/>
  <c r="AE37" i="5"/>
  <c r="AD39" i="5"/>
  <c r="AE45" i="5"/>
  <c r="AD61" i="5"/>
  <c r="AD70" i="5"/>
  <c r="AE72" i="5"/>
  <c r="AG72" i="5"/>
  <c r="AH72" i="5" s="1"/>
  <c r="AE90" i="5"/>
  <c r="AG119" i="5"/>
  <c r="R119" i="5"/>
  <c r="T119" i="5" s="1"/>
  <c r="AF119" i="5"/>
  <c r="AJ119" i="5" s="1"/>
  <c r="AK119" i="5" s="1"/>
  <c r="AL119" i="5" s="1"/>
  <c r="AE119" i="5"/>
  <c r="AD119" i="5"/>
  <c r="AF121" i="5"/>
  <c r="AJ121" i="5" s="1"/>
  <c r="AK121" i="5" s="1"/>
  <c r="AL121" i="5" s="1"/>
  <c r="R26" i="5"/>
  <c r="T26" i="5" s="1"/>
  <c r="AF44" i="5"/>
  <c r="AJ44" i="5" s="1"/>
  <c r="AK44" i="5" s="1"/>
  <c r="AL44" i="5" s="1"/>
  <c r="AD41" i="5"/>
  <c r="AF60" i="5"/>
  <c r="AJ60" i="5" s="1"/>
  <c r="AK60" i="5" s="1"/>
  <c r="AL60" i="5" s="1"/>
  <c r="AD62" i="5"/>
  <c r="R63" i="5"/>
  <c r="T63" i="5" s="1"/>
  <c r="AD75" i="5"/>
  <c r="R86" i="5"/>
  <c r="T86" i="5" s="1"/>
  <c r="AD95" i="5"/>
  <c r="R96" i="5"/>
  <c r="T96" i="5" s="1"/>
  <c r="AG103" i="5"/>
  <c r="AD108" i="5"/>
  <c r="AH108" i="5" s="1"/>
  <c r="R110" i="5"/>
  <c r="T110" i="5" s="1"/>
  <c r="AG114" i="5"/>
  <c r="AG117" i="5"/>
  <c r="R125" i="5"/>
  <c r="T125" i="5" s="1"/>
  <c r="AG125" i="5"/>
  <c r="AF125" i="5"/>
  <c r="AJ125" i="5" s="1"/>
  <c r="AK125" i="5" s="1"/>
  <c r="AL125" i="5" s="1"/>
  <c r="AE125" i="5"/>
  <c r="AD26" i="5"/>
  <c r="R27" i="5"/>
  <c r="T27" i="5" s="1"/>
  <c r="AG44" i="5"/>
  <c r="AE41" i="5"/>
  <c r="AD42" i="5"/>
  <c r="R43" i="5"/>
  <c r="T43" i="5" s="1"/>
  <c r="AG60" i="5"/>
  <c r="W60" i="5" s="1"/>
  <c r="AE62" i="5"/>
  <c r="AD63" i="5"/>
  <c r="AE75" i="5"/>
  <c r="AD86" i="5"/>
  <c r="AE95" i="5"/>
  <c r="AD96" i="5"/>
  <c r="AE108" i="5"/>
  <c r="AD110" i="5"/>
  <c r="AD116" i="5"/>
  <c r="AH116" i="5" s="1"/>
  <c r="AG133" i="5"/>
  <c r="R133" i="5"/>
  <c r="T133" i="5" s="1"/>
  <c r="R166" i="5"/>
  <c r="T166" i="5" s="1"/>
  <c r="AE166" i="5"/>
  <c r="AD166" i="5"/>
  <c r="AG166" i="5"/>
  <c r="R116" i="5"/>
  <c r="T116" i="5" s="1"/>
  <c r="AE116" i="5"/>
  <c r="AD125" i="5"/>
  <c r="AD134" i="5"/>
  <c r="R152" i="5"/>
  <c r="T152" i="5" s="1"/>
  <c r="AG152" i="5"/>
  <c r="AF152" i="5"/>
  <c r="AJ152" i="5" s="1"/>
  <c r="AK152" i="5" s="1"/>
  <c r="AL152" i="5" s="1"/>
  <c r="AE152" i="5"/>
  <c r="AD152" i="5"/>
  <c r="AG170" i="5"/>
  <c r="AF170" i="5"/>
  <c r="AJ170" i="5" s="1"/>
  <c r="AK170" i="5" s="1"/>
  <c r="AL170" i="5" s="1"/>
  <c r="AE170" i="5"/>
  <c r="R170" i="5"/>
  <c r="T170" i="5" s="1"/>
  <c r="AD170" i="5"/>
  <c r="AG199" i="5"/>
  <c r="AH199" i="5" s="1"/>
  <c r="AF199" i="5"/>
  <c r="AJ199" i="5" s="1"/>
  <c r="AK199" i="5" s="1"/>
  <c r="AL199" i="5" s="1"/>
  <c r="AE199" i="5"/>
  <c r="R199" i="5"/>
  <c r="T199" i="5" s="1"/>
  <c r="W235" i="5"/>
  <c r="AD101" i="5"/>
  <c r="R103" i="5"/>
  <c r="T103" i="5" s="1"/>
  <c r="AD113" i="5"/>
  <c r="R114" i="5"/>
  <c r="T114" i="5" s="1"/>
  <c r="AG136" i="5"/>
  <c r="AF136" i="5"/>
  <c r="AJ136" i="5" s="1"/>
  <c r="AK136" i="5" s="1"/>
  <c r="AL136" i="5" s="1"/>
  <c r="AD136" i="5"/>
  <c r="W155" i="5"/>
  <c r="AG176" i="5"/>
  <c r="AF176" i="5"/>
  <c r="AJ176" i="5" s="1"/>
  <c r="AK176" i="5" s="1"/>
  <c r="AL176" i="5" s="1"/>
  <c r="AE176" i="5"/>
  <c r="AD176" i="5"/>
  <c r="AD103" i="5"/>
  <c r="AD114" i="5"/>
  <c r="AE136" i="5"/>
  <c r="AG156" i="5"/>
  <c r="AE156" i="5"/>
  <c r="R156" i="5"/>
  <c r="T156" i="5" s="1"/>
  <c r="AD156" i="5"/>
  <c r="AF156" i="5"/>
  <c r="AJ156" i="5" s="1"/>
  <c r="AK156" i="5" s="1"/>
  <c r="AL156" i="5" s="1"/>
  <c r="AD117" i="5"/>
  <c r="AD120" i="5"/>
  <c r="V124" i="5"/>
  <c r="AG179" i="5"/>
  <c r="AH179" i="5" s="1"/>
  <c r="AF179" i="5"/>
  <c r="AJ179" i="5" s="1"/>
  <c r="AK179" i="5" s="1"/>
  <c r="AL179" i="5" s="1"/>
  <c r="R179" i="5"/>
  <c r="T179" i="5" s="1"/>
  <c r="R195" i="5"/>
  <c r="T195" i="5" s="1"/>
  <c r="AF195" i="5"/>
  <c r="AJ195" i="5" s="1"/>
  <c r="AK195" i="5" s="1"/>
  <c r="AL195" i="5" s="1"/>
  <c r="AE195" i="5"/>
  <c r="AD195" i="5"/>
  <c r="AH195" i="5" s="1"/>
  <c r="R216" i="5"/>
  <c r="T216" i="5" s="1"/>
  <c r="AG216" i="5"/>
  <c r="AF216" i="5"/>
  <c r="AJ216" i="5" s="1"/>
  <c r="AK216" i="5" s="1"/>
  <c r="AL216" i="5" s="1"/>
  <c r="AE216" i="5"/>
  <c r="AD216" i="5"/>
  <c r="AE134" i="5"/>
  <c r="AG134" i="5"/>
  <c r="AF188" i="5"/>
  <c r="AJ188" i="5" s="1"/>
  <c r="AK188" i="5" s="1"/>
  <c r="AL188" i="5" s="1"/>
  <c r="AE188" i="5"/>
  <c r="AG188" i="5"/>
  <c r="R188" i="5"/>
  <c r="T188" i="5" s="1"/>
  <c r="AD188" i="5"/>
  <c r="AD126" i="5"/>
  <c r="AH155" i="5"/>
  <c r="AF172" i="5"/>
  <c r="AJ172" i="5" s="1"/>
  <c r="AK172" i="5" s="1"/>
  <c r="AL172" i="5" s="1"/>
  <c r="AE172" i="5"/>
  <c r="AG208" i="5"/>
  <c r="AF208" i="5"/>
  <c r="AJ208" i="5" s="1"/>
  <c r="AK208" i="5" s="1"/>
  <c r="AL208" i="5" s="1"/>
  <c r="AD208" i="5"/>
  <c r="AE208" i="5"/>
  <c r="AF239" i="5"/>
  <c r="AJ239" i="5" s="1"/>
  <c r="AK239" i="5" s="1"/>
  <c r="AL239" i="5" s="1"/>
  <c r="AE239" i="5"/>
  <c r="AD239" i="5"/>
  <c r="AG239" i="5"/>
  <c r="R239" i="5"/>
  <c r="T239" i="5" s="1"/>
  <c r="AE126" i="5"/>
  <c r="AD129" i="5"/>
  <c r="AD172" i="5"/>
  <c r="AG178" i="5"/>
  <c r="AE178" i="5"/>
  <c r="R178" i="5"/>
  <c r="T178" i="5" s="1"/>
  <c r="AD178" i="5"/>
  <c r="AF178" i="5"/>
  <c r="AJ178" i="5" s="1"/>
  <c r="AK178" i="5" s="1"/>
  <c r="AL178" i="5" s="1"/>
  <c r="AF223" i="5"/>
  <c r="AJ223" i="5" s="1"/>
  <c r="AK223" i="5" s="1"/>
  <c r="AL223" i="5" s="1"/>
  <c r="AE223" i="5"/>
  <c r="AG223" i="5"/>
  <c r="AD223" i="5"/>
  <c r="AG137" i="5"/>
  <c r="AH137" i="5" s="1"/>
  <c r="AF137" i="5"/>
  <c r="AJ137" i="5" s="1"/>
  <c r="AK137" i="5" s="1"/>
  <c r="AL137" i="5" s="1"/>
  <c r="AG167" i="5"/>
  <c r="AH167" i="5" s="1"/>
  <c r="AG172" i="5"/>
  <c r="AG220" i="5"/>
  <c r="AF220" i="5"/>
  <c r="AJ220" i="5" s="1"/>
  <c r="AK220" i="5" s="1"/>
  <c r="AL220" i="5" s="1"/>
  <c r="AD220" i="5"/>
  <c r="R220" i="5"/>
  <c r="T220" i="5" s="1"/>
  <c r="R230" i="5"/>
  <c r="T230" i="5" s="1"/>
  <c r="AE230" i="5"/>
  <c r="AG230" i="5"/>
  <c r="AH230" i="5" s="1"/>
  <c r="AF230" i="5"/>
  <c r="AJ230" i="5" s="1"/>
  <c r="AK230" i="5" s="1"/>
  <c r="AL230" i="5" s="1"/>
  <c r="R242" i="5"/>
  <c r="T242" i="5" s="1"/>
  <c r="AF242" i="5"/>
  <c r="AJ242" i="5" s="1"/>
  <c r="AK242" i="5" s="1"/>
  <c r="AL242" i="5" s="1"/>
  <c r="AD242" i="5"/>
  <c r="AH242" i="5" s="1"/>
  <c r="AE242" i="5"/>
  <c r="AE137" i="5"/>
  <c r="R153" i="5"/>
  <c r="T153" i="5" s="1"/>
  <c r="AG161" i="5"/>
  <c r="AF161" i="5"/>
  <c r="AJ161" i="5" s="1"/>
  <c r="AK161" i="5" s="1"/>
  <c r="AL161" i="5" s="1"/>
  <c r="AF167" i="5"/>
  <c r="AJ167" i="5" s="1"/>
  <c r="AK167" i="5" s="1"/>
  <c r="AL167" i="5" s="1"/>
  <c r="R172" i="5"/>
  <c r="T172" i="5" s="1"/>
  <c r="AG218" i="5"/>
  <c r="R218" i="5"/>
  <c r="T218" i="5" s="1"/>
  <c r="AF218" i="5"/>
  <c r="AJ218" i="5" s="1"/>
  <c r="AK218" i="5" s="1"/>
  <c r="AL218" i="5" s="1"/>
  <c r="AE218" i="5"/>
  <c r="AD218" i="5"/>
  <c r="AF175" i="5"/>
  <c r="AJ175" i="5" s="1"/>
  <c r="AK175" i="5" s="1"/>
  <c r="AL175" i="5" s="1"/>
  <c r="AF177" i="5"/>
  <c r="AJ177" i="5" s="1"/>
  <c r="AK177" i="5" s="1"/>
  <c r="AL177" i="5" s="1"/>
  <c r="R180" i="5"/>
  <c r="T180" i="5" s="1"/>
  <c r="AD198" i="5"/>
  <c r="AF231" i="5"/>
  <c r="AJ231" i="5" s="1"/>
  <c r="AK231" i="5" s="1"/>
  <c r="AL231" i="5" s="1"/>
  <c r="AF163" i="5"/>
  <c r="AJ163" i="5" s="1"/>
  <c r="AK163" i="5" s="1"/>
  <c r="AL163" i="5" s="1"/>
  <c r="AE163" i="5"/>
  <c r="AG252" i="5"/>
  <c r="AG175" i="5"/>
  <c r="AE198" i="5"/>
  <c r="AF14" i="5"/>
  <c r="AJ14" i="5" s="1"/>
  <c r="AK14" i="5" s="1"/>
  <c r="AL14" i="5" s="1"/>
  <c r="AE14" i="5"/>
  <c r="AD14" i="5"/>
  <c r="AG14" i="5"/>
  <c r="R217" i="5"/>
  <c r="T217" i="5" s="1"/>
  <c r="AG217" i="5"/>
  <c r="AF217" i="5"/>
  <c r="AJ217" i="5" s="1"/>
  <c r="AK217" i="5" s="1"/>
  <c r="AL217" i="5" s="1"/>
  <c r="AE217" i="5"/>
  <c r="AD217" i="5"/>
  <c r="AF180" i="5"/>
  <c r="AJ180" i="5" s="1"/>
  <c r="AK180" i="5" s="1"/>
  <c r="AL180" i="5" s="1"/>
  <c r="AE180" i="5"/>
  <c r="AE197" i="5"/>
  <c r="AF200" i="5"/>
  <c r="AJ200" i="5" s="1"/>
  <c r="AK200" i="5" s="1"/>
  <c r="AL200" i="5" s="1"/>
  <c r="AE200" i="5"/>
  <c r="AE205" i="5"/>
  <c r="R205" i="5"/>
  <c r="T205" i="5" s="1"/>
  <c r="AD205" i="5"/>
  <c r="AH205" i="5" s="1"/>
  <c r="AG264" i="5"/>
  <c r="AD264" i="5"/>
  <c r="AE264" i="5"/>
  <c r="R259" i="5"/>
  <c r="T259" i="5" s="1"/>
  <c r="AG259" i="5"/>
  <c r="AF259" i="5"/>
  <c r="AJ259" i="5" s="1"/>
  <c r="AK259" i="5" s="1"/>
  <c r="AL259" i="5" s="1"/>
  <c r="AE259" i="5"/>
  <c r="AD259" i="5"/>
  <c r="AE154" i="5"/>
  <c r="R154" i="5"/>
  <c r="T154" i="5" s="1"/>
  <c r="AG154" i="5"/>
  <c r="AF154" i="5"/>
  <c r="AJ154" i="5" s="1"/>
  <c r="AK154" i="5" s="1"/>
  <c r="AL154" i="5" s="1"/>
  <c r="W141" i="5"/>
  <c r="AD154" i="5"/>
  <c r="AD175" i="5"/>
  <c r="AG198" i="5"/>
  <c r="AF205" i="5"/>
  <c r="AJ205" i="5" s="1"/>
  <c r="AK205" i="5" s="1"/>
  <c r="AL205" i="5" s="1"/>
  <c r="AF213" i="5"/>
  <c r="AJ213" i="5" s="1"/>
  <c r="AK213" i="5" s="1"/>
  <c r="AL213" i="5" s="1"/>
  <c r="AE213" i="5"/>
  <c r="AD231" i="5"/>
  <c r="AG237" i="5"/>
  <c r="AF237" i="5"/>
  <c r="AJ237" i="5" s="1"/>
  <c r="AK237" i="5" s="1"/>
  <c r="AL237" i="5" s="1"/>
  <c r="AD237" i="5"/>
  <c r="R264" i="5"/>
  <c r="T264" i="5" s="1"/>
  <c r="AD149" i="5"/>
  <c r="R151" i="5"/>
  <c r="T151" i="5" s="1"/>
  <c r="AD164" i="5"/>
  <c r="AH164" i="5" s="1"/>
  <c r="R165" i="5"/>
  <c r="T165" i="5" s="1"/>
  <c r="AD173" i="5"/>
  <c r="R174" i="5"/>
  <c r="T174" i="5" s="1"/>
  <c r="AD181" i="5"/>
  <c r="AG183" i="5"/>
  <c r="AF183" i="5"/>
  <c r="AJ183" i="5" s="1"/>
  <c r="AK183" i="5" s="1"/>
  <c r="AL183" i="5" s="1"/>
  <c r="AD249" i="5"/>
  <c r="AH249" i="5" s="1"/>
  <c r="R56" i="5"/>
  <c r="T56" i="5" s="1"/>
  <c r="AG46" i="5"/>
  <c r="AE46" i="5"/>
  <c r="R46" i="5"/>
  <c r="T46" i="5" s="1"/>
  <c r="AF46" i="5"/>
  <c r="AJ46" i="5" s="1"/>
  <c r="AK46" i="5" s="1"/>
  <c r="AL46" i="5" s="1"/>
  <c r="AD46" i="5"/>
  <c r="AG207" i="5"/>
  <c r="AG219" i="5"/>
  <c r="V219" i="5" s="1"/>
  <c r="R249" i="5"/>
  <c r="T249" i="5" s="1"/>
  <c r="AE249" i="5"/>
  <c r="AG265" i="5"/>
  <c r="AF265" i="5"/>
  <c r="AJ265" i="5" s="1"/>
  <c r="AK265" i="5" s="1"/>
  <c r="AL265" i="5" s="1"/>
  <c r="AH247" i="5"/>
  <c r="V247" i="5"/>
  <c r="R53" i="5"/>
  <c r="T53" i="5" s="1"/>
  <c r="AG53" i="5"/>
  <c r="AD53" i="5"/>
  <c r="W186" i="5"/>
  <c r="AG238" i="5"/>
  <c r="AF238" i="5"/>
  <c r="AJ238" i="5" s="1"/>
  <c r="AK238" i="5" s="1"/>
  <c r="AL238" i="5" s="1"/>
  <c r="AD190" i="5"/>
  <c r="R191" i="5"/>
  <c r="T191" i="5" s="1"/>
  <c r="AD201" i="5"/>
  <c r="R202" i="5"/>
  <c r="T202" i="5" s="1"/>
  <c r="AD214" i="5"/>
  <c r="R215" i="5"/>
  <c r="T215" i="5" s="1"/>
  <c r="AD225" i="5"/>
  <c r="R227" i="5"/>
  <c r="T227" i="5" s="1"/>
  <c r="AD240" i="5"/>
  <c r="R241" i="5"/>
  <c r="T241" i="5" s="1"/>
  <c r="AD48" i="5"/>
  <c r="R49" i="5"/>
  <c r="T49" i="5" s="1"/>
  <c r="R50" i="5"/>
  <c r="T50" i="5" s="1"/>
  <c r="AD50" i="5"/>
  <c r="AH50" i="5" s="1"/>
  <c r="AD88" i="5"/>
  <c r="AG138" i="5"/>
  <c r="AH138" i="5" s="1"/>
  <c r="AE138" i="5"/>
  <c r="R138" i="5"/>
  <c r="T138" i="5" s="1"/>
  <c r="AF146" i="5"/>
  <c r="AJ146" i="5" s="1"/>
  <c r="AK146" i="5" s="1"/>
  <c r="AL146" i="5" s="1"/>
  <c r="AG182" i="5"/>
  <c r="AE182" i="5"/>
  <c r="R182" i="5"/>
  <c r="T182" i="5" s="1"/>
  <c r="AE187" i="5"/>
  <c r="R187" i="5"/>
  <c r="T187" i="5" s="1"/>
  <c r="AG187" i="5"/>
  <c r="AD246" i="5"/>
  <c r="AD257" i="5"/>
  <c r="AD49" i="5"/>
  <c r="AH49" i="5" s="1"/>
  <c r="AF50" i="5"/>
  <c r="AJ50" i="5" s="1"/>
  <c r="AK50" i="5" s="1"/>
  <c r="AL50" i="5" s="1"/>
  <c r="R88" i="5"/>
  <c r="T88" i="5" s="1"/>
  <c r="AF88" i="5"/>
  <c r="AJ88" i="5" s="1"/>
  <c r="AK88" i="5" s="1"/>
  <c r="AL88" i="5" s="1"/>
  <c r="AE140" i="5"/>
  <c r="R140" i="5"/>
  <c r="T140" i="5" s="1"/>
  <c r="W247" i="5"/>
  <c r="AG88" i="5"/>
  <c r="R143" i="5"/>
  <c r="T143" i="5" s="1"/>
  <c r="AG143" i="5"/>
  <c r="AG146" i="5"/>
  <c r="AE146" i="5"/>
  <c r="AG246" i="5"/>
  <c r="AE246" i="5"/>
  <c r="R246" i="5"/>
  <c r="T246" i="5" s="1"/>
  <c r="AE257" i="5"/>
  <c r="R257" i="5"/>
  <c r="T257" i="5" s="1"/>
  <c r="AG257" i="5"/>
  <c r="R254" i="5"/>
  <c r="T254" i="5" s="1"/>
  <c r="AG254" i="5"/>
  <c r="R228" i="5"/>
  <c r="T228" i="5" s="1"/>
  <c r="AG228" i="5"/>
  <c r="AE228" i="5"/>
  <c r="AD228" i="5"/>
  <c r="AF29" i="5"/>
  <c r="AJ29" i="5" s="1"/>
  <c r="AK29" i="5" s="1"/>
  <c r="AL29" i="5" s="1"/>
  <c r="AG29" i="5"/>
  <c r="AD29" i="5"/>
  <c r="AE261" i="5"/>
  <c r="AD261" i="5"/>
  <c r="R261" i="5"/>
  <c r="T261" i="5" s="1"/>
  <c r="AG261" i="5"/>
  <c r="R148" i="5"/>
  <c r="T148" i="5" s="1"/>
  <c r="AF203" i="5"/>
  <c r="AJ203" i="5" s="1"/>
  <c r="AK203" i="5" s="1"/>
  <c r="AL203" i="5" s="1"/>
  <c r="AD234" i="5"/>
  <c r="AH234" i="5" s="1"/>
  <c r="R233" i="5"/>
  <c r="T233" i="5" s="1"/>
  <c r="AF258" i="5"/>
  <c r="AJ258" i="5" s="1"/>
  <c r="AK258" i="5" s="1"/>
  <c r="AL258" i="5" s="1"/>
  <c r="AD263" i="5"/>
  <c r="AF248" i="5"/>
  <c r="AJ248" i="5" s="1"/>
  <c r="AK248" i="5" s="1"/>
  <c r="AL248" i="5" s="1"/>
  <c r="R78" i="5"/>
  <c r="T78" i="5" s="1"/>
  <c r="AG78" i="5"/>
  <c r="AG12" i="5"/>
  <c r="AE12" i="5"/>
  <c r="AH141" i="5"/>
  <c r="AF228" i="5"/>
  <c r="AJ228" i="5" s="1"/>
  <c r="AK228" i="5" s="1"/>
  <c r="AL228" i="5" s="1"/>
  <c r="AD148" i="5"/>
  <c r="AG203" i="5"/>
  <c r="AH203" i="5" s="1"/>
  <c r="AD233" i="5"/>
  <c r="AG258" i="5"/>
  <c r="AE29" i="5"/>
  <c r="AD28" i="5"/>
  <c r="AH28" i="5" s="1"/>
  <c r="AD139" i="5"/>
  <c r="AH139" i="5" s="1"/>
  <c r="AE148" i="5"/>
  <c r="AD169" i="5"/>
  <c r="AE233" i="5"/>
  <c r="AD236" i="5"/>
  <c r="AD3" i="5"/>
  <c r="AG102" i="5"/>
  <c r="AH102" i="5" s="1"/>
  <c r="AE102" i="5"/>
  <c r="R102" i="5"/>
  <c r="T102" i="5" s="1"/>
  <c r="AD55" i="5"/>
  <c r="AH55" i="5" s="1"/>
  <c r="AD229" i="5"/>
  <c r="AG130" i="5"/>
  <c r="R130" i="5"/>
  <c r="T130" i="5" s="1"/>
  <c r="AF130" i="5"/>
  <c r="AJ130" i="5" s="1"/>
  <c r="AK130" i="5" s="1"/>
  <c r="AL130" i="5" s="1"/>
  <c r="AD130" i="5"/>
  <c r="AG17" i="5"/>
  <c r="AE17" i="5"/>
  <c r="R17" i="5"/>
  <c r="T17" i="5" s="1"/>
  <c r="AF17" i="5"/>
  <c r="AJ17" i="5" s="1"/>
  <c r="AK17" i="5" s="1"/>
  <c r="AL17" i="5" s="1"/>
  <c r="AD17" i="5"/>
  <c r="AG99" i="5"/>
  <c r="AE99" i="5"/>
  <c r="R99" i="5"/>
  <c r="T99" i="5" s="1"/>
  <c r="AF99" i="5"/>
  <c r="AJ99" i="5" s="1"/>
  <c r="AK99" i="5" s="1"/>
  <c r="AL99" i="5" s="1"/>
  <c r="AD99" i="5"/>
  <c r="AD78" i="5"/>
  <c r="R3" i="5"/>
  <c r="T3" i="5" s="1"/>
  <c r="AG3" i="5"/>
  <c r="R127" i="5"/>
  <c r="T127" i="5" s="1"/>
  <c r="AG127" i="5"/>
  <c r="AG7" i="5"/>
  <c r="AE7" i="5"/>
  <c r="AE254" i="5"/>
  <c r="AG229" i="5"/>
  <c r="R29" i="5"/>
  <c r="T29" i="5" s="1"/>
  <c r="AF35" i="5"/>
  <c r="AJ35" i="5" s="1"/>
  <c r="AK35" i="5" s="1"/>
  <c r="AL35" i="5" s="1"/>
  <c r="R35" i="5"/>
  <c r="T35" i="5" s="1"/>
  <c r="AG35" i="5"/>
  <c r="AH35" i="5" s="1"/>
  <c r="AE35" i="5"/>
  <c r="AE31" i="5"/>
  <c r="AF31" i="5"/>
  <c r="AJ31" i="5" s="1"/>
  <c r="AK31" i="5" s="1"/>
  <c r="AL31" i="5" s="1"/>
  <c r="AG31" i="5"/>
  <c r="AH31" i="5" s="1"/>
  <c r="AE55" i="5"/>
  <c r="R55" i="5"/>
  <c r="T55" i="5" s="1"/>
  <c r="AE28" i="5"/>
  <c r="AF28" i="5"/>
  <c r="AJ28" i="5" s="1"/>
  <c r="AK28" i="5" s="1"/>
  <c r="AL28" i="5" s="1"/>
  <c r="R28" i="5"/>
  <c r="T28" i="5" s="1"/>
  <c r="AF261" i="5"/>
  <c r="AJ261" i="5" s="1"/>
  <c r="AK261" i="5" s="1"/>
  <c r="AL261" i="5" s="1"/>
  <c r="AD253" i="5"/>
  <c r="AD10" i="5"/>
  <c r="AD64" i="5"/>
  <c r="AD224" i="5"/>
  <c r="AG224" i="5"/>
  <c r="AG211" i="5"/>
  <c r="R211" i="5"/>
  <c r="T211" i="5" s="1"/>
  <c r="AF211" i="5"/>
  <c r="AJ211" i="5" s="1"/>
  <c r="AK211" i="5" s="1"/>
  <c r="AL211" i="5" s="1"/>
  <c r="AE211" i="5"/>
  <c r="AD211" i="5"/>
  <c r="AD89" i="5"/>
  <c r="AG89" i="5"/>
  <c r="AE89" i="5"/>
  <c r="R89" i="5"/>
  <c r="T89" i="5" s="1"/>
  <c r="AE52" i="5"/>
  <c r="AH19" i="5"/>
  <c r="R85" i="5"/>
  <c r="T85" i="5" s="1"/>
  <c r="AG85" i="5"/>
  <c r="R158" i="5"/>
  <c r="T158" i="5" s="1"/>
  <c r="AG158" i="5"/>
  <c r="AG171" i="5"/>
  <c r="AE171" i="5"/>
  <c r="R171" i="5"/>
  <c r="T171" i="5" s="1"/>
  <c r="AD171" i="5"/>
  <c r="AF106" i="5"/>
  <c r="AJ106" i="5" s="1"/>
  <c r="AK106" i="5" s="1"/>
  <c r="AL106" i="5" s="1"/>
  <c r="AG106" i="5"/>
  <c r="AD106" i="5"/>
  <c r="R106" i="5"/>
  <c r="T106" i="5" s="1"/>
  <c r="AE106" i="5"/>
  <c r="AG52" i="5"/>
  <c r="AH52" i="5" s="1"/>
  <c r="AD18" i="5"/>
  <c r="R160" i="5"/>
  <c r="T160" i="5" s="1"/>
  <c r="AG160" i="5"/>
  <c r="AH160" i="5" s="1"/>
  <c r="AE160" i="5"/>
  <c r="AF160" i="5"/>
  <c r="AJ160" i="5" s="1"/>
  <c r="AK160" i="5" s="1"/>
  <c r="AL160" i="5" s="1"/>
  <c r="AE18" i="5"/>
  <c r="AD16" i="5"/>
  <c r="AE212" i="5"/>
  <c r="R212" i="5"/>
  <c r="T212" i="5" s="1"/>
  <c r="AD109" i="5"/>
  <c r="AE210" i="5"/>
  <c r="R210" i="5"/>
  <c r="T210" i="5" s="1"/>
  <c r="AE145" i="5"/>
  <c r="AD145" i="5"/>
  <c r="AH145" i="5" s="1"/>
  <c r="R145" i="5"/>
  <c r="T145" i="5" s="1"/>
  <c r="AF54" i="5"/>
  <c r="AJ54" i="5" s="1"/>
  <c r="AK54" i="5" s="1"/>
  <c r="AL54" i="5" s="1"/>
  <c r="AE54" i="5"/>
  <c r="AG54" i="5"/>
  <c r="AH54" i="5" s="1"/>
  <c r="AE232" i="5"/>
  <c r="AF232" i="5"/>
  <c r="AJ232" i="5" s="1"/>
  <c r="AK232" i="5" s="1"/>
  <c r="AL232" i="5" s="1"/>
  <c r="R232" i="5"/>
  <c r="T232" i="5" s="1"/>
  <c r="AG232" i="5"/>
  <c r="AH232" i="5" s="1"/>
  <c r="AF185" i="5"/>
  <c r="AJ185" i="5" s="1"/>
  <c r="AK185" i="5" s="1"/>
  <c r="AL185" i="5" s="1"/>
  <c r="AE185" i="5"/>
  <c r="R185" i="5"/>
  <c r="T185" i="5" s="1"/>
  <c r="AG185" i="5"/>
  <c r="AD185" i="5"/>
  <c r="AD67" i="5"/>
  <c r="R131" i="5"/>
  <c r="T131" i="5" s="1"/>
  <c r="AG131" i="5"/>
  <c r="AH131" i="5" s="1"/>
  <c r="AG68" i="5"/>
  <c r="AE68" i="5"/>
  <c r="AD158" i="5"/>
  <c r="R159" i="5"/>
  <c r="T159" i="5" s="1"/>
  <c r="AG159" i="5"/>
  <c r="AD210" i="5"/>
  <c r="AH210" i="5" s="1"/>
  <c r="AF145" i="5"/>
  <c r="AJ145" i="5" s="1"/>
  <c r="AK145" i="5" s="1"/>
  <c r="AL145" i="5" s="1"/>
  <c r="R122" i="5"/>
  <c r="T122" i="5" s="1"/>
  <c r="AG122" i="5"/>
  <c r="AE122" i="5"/>
  <c r="AG262" i="5"/>
  <c r="AF262" i="5"/>
  <c r="AJ262" i="5" s="1"/>
  <c r="AK262" i="5" s="1"/>
  <c r="AL262" i="5" s="1"/>
  <c r="R262" i="5"/>
  <c r="T262" i="5" s="1"/>
  <c r="AE262" i="5"/>
  <c r="AD262" i="5"/>
  <c r="W47" i="5"/>
  <c r="V47" i="5"/>
  <c r="AH47" i="5"/>
  <c r="AF162" i="5"/>
  <c r="AJ162" i="5" s="1"/>
  <c r="AK162" i="5" s="1"/>
  <c r="AL162" i="5" s="1"/>
  <c r="AD162" i="5"/>
  <c r="AG162" i="5"/>
  <c r="R162" i="5"/>
  <c r="T162" i="5" s="1"/>
  <c r="AE109" i="5"/>
  <c r="R109" i="5"/>
  <c r="T109" i="5" s="1"/>
  <c r="AD122" i="5"/>
  <c r="AE83" i="5"/>
  <c r="AG83" i="5"/>
  <c r="V83" i="5" s="1"/>
  <c r="AF83" i="5"/>
  <c r="AJ83" i="5" s="1"/>
  <c r="AK83" i="5" s="1"/>
  <c r="AL83" i="5" s="1"/>
  <c r="AD81" i="5"/>
  <c r="R255" i="5"/>
  <c r="T255" i="5" s="1"/>
  <c r="AG255" i="5"/>
  <c r="AG33" i="5"/>
  <c r="AE33" i="5"/>
  <c r="AG107" i="5"/>
  <c r="R107" i="5"/>
  <c r="T107" i="5" s="1"/>
  <c r="AF107" i="5"/>
  <c r="AJ107" i="5" s="1"/>
  <c r="AK107" i="5" s="1"/>
  <c r="AL107" i="5" s="1"/>
  <c r="AD107" i="5"/>
  <c r="AD65" i="5"/>
  <c r="AE192" i="5"/>
  <c r="R192" i="5"/>
  <c r="T192" i="5" s="1"/>
  <c r="AG245" i="5"/>
  <c r="R245" i="5"/>
  <c r="T245" i="5" s="1"/>
  <c r="AF245" i="5"/>
  <c r="AJ245" i="5" s="1"/>
  <c r="AK245" i="5" s="1"/>
  <c r="AL245" i="5" s="1"/>
  <c r="AD193" i="5"/>
  <c r="R189" i="5"/>
  <c r="T189" i="5" s="1"/>
  <c r="AG189" i="5"/>
  <c r="R256" i="5"/>
  <c r="T256" i="5" s="1"/>
  <c r="AG256" i="5"/>
  <c r="AH256" i="5" s="1"/>
  <c r="AH184" i="5"/>
  <c r="AD209" i="5"/>
  <c r="AD100" i="5"/>
  <c r="AG250" i="5"/>
  <c r="AH250" i="5" s="1"/>
  <c r="AF250" i="5"/>
  <c r="AJ250" i="5" s="1"/>
  <c r="AK250" i="5" s="1"/>
  <c r="AL250" i="5" s="1"/>
  <c r="R250" i="5"/>
  <c r="T250" i="5" s="1"/>
  <c r="AF47" i="5"/>
  <c r="AJ47" i="5" s="1"/>
  <c r="AK47" i="5" s="1"/>
  <c r="AL47" i="5" s="1"/>
  <c r="AE47" i="5"/>
  <c r="AG82" i="5"/>
  <c r="AE256" i="5"/>
  <c r="AE251" i="5"/>
  <c r="AD79" i="5"/>
  <c r="AD80" i="5"/>
  <c r="AD222" i="5"/>
  <c r="V143" i="5" l="1"/>
  <c r="W248" i="5"/>
  <c r="AH235" i="5"/>
  <c r="W243" i="5"/>
  <c r="X243" i="5" s="1"/>
  <c r="AH254" i="5"/>
  <c r="V226" i="5"/>
  <c r="W22" i="5"/>
  <c r="V186" i="5"/>
  <c r="AA186" i="5" s="1"/>
  <c r="AH265" i="5"/>
  <c r="AH79" i="5"/>
  <c r="AH100" i="5"/>
  <c r="V22" i="5"/>
  <c r="W153" i="5"/>
  <c r="AH193" i="5"/>
  <c r="AH67" i="5"/>
  <c r="AH123" i="5"/>
  <c r="AH128" i="5"/>
  <c r="AH109" i="5"/>
  <c r="W180" i="5"/>
  <c r="X180" i="5" s="1"/>
  <c r="AH118" i="5"/>
  <c r="W251" i="5"/>
  <c r="AH243" i="5"/>
  <c r="V142" i="5"/>
  <c r="AH140" i="5"/>
  <c r="V111" i="5"/>
  <c r="Z111" i="5" s="1"/>
  <c r="W260" i="5"/>
  <c r="V260" i="5"/>
  <c r="AH182" i="5"/>
  <c r="V213" i="5"/>
  <c r="W157" i="5"/>
  <c r="AH33" i="5"/>
  <c r="W140" i="5"/>
  <c r="AA140" i="5" s="1"/>
  <c r="AH161" i="5"/>
  <c r="AH111" i="5"/>
  <c r="W13" i="5"/>
  <c r="V251" i="5"/>
  <c r="AH253" i="5"/>
  <c r="V157" i="5"/>
  <c r="AA157" i="5" s="1"/>
  <c r="V97" i="5"/>
  <c r="Y97" i="5" s="1"/>
  <c r="AH97" i="5"/>
  <c r="AH187" i="5"/>
  <c r="V153" i="5"/>
  <c r="W24" i="5"/>
  <c r="X24" i="5" s="1"/>
  <c r="V127" i="5"/>
  <c r="V255" i="5"/>
  <c r="V147" i="5"/>
  <c r="W144" i="5"/>
  <c r="W56" i="5"/>
  <c r="AH71" i="5"/>
  <c r="V34" i="5"/>
  <c r="Y34" i="5" s="1"/>
  <c r="AH169" i="5"/>
  <c r="AH146" i="5"/>
  <c r="AH34" i="5"/>
  <c r="AH51" i="5"/>
  <c r="W159" i="5"/>
  <c r="V4" i="5"/>
  <c r="Z4" i="5" s="1"/>
  <c r="AH4" i="5"/>
  <c r="W147" i="5"/>
  <c r="V84" i="5"/>
  <c r="AH238" i="5"/>
  <c r="AH183" i="5"/>
  <c r="AH91" i="5"/>
  <c r="W142" i="5"/>
  <c r="AH134" i="5"/>
  <c r="AH77" i="5"/>
  <c r="AH229" i="5"/>
  <c r="W123" i="5"/>
  <c r="W226" i="5"/>
  <c r="V123" i="5"/>
  <c r="AH133" i="5"/>
  <c r="AH144" i="5"/>
  <c r="V144" i="5"/>
  <c r="Z144" i="5" s="1"/>
  <c r="V71" i="5"/>
  <c r="W71" i="5"/>
  <c r="AH6" i="5"/>
  <c r="W206" i="5"/>
  <c r="X206" i="5" s="1"/>
  <c r="V174" i="5"/>
  <c r="W194" i="5"/>
  <c r="V204" i="5"/>
  <c r="V194" i="5"/>
  <c r="V9" i="5"/>
  <c r="X9" i="5" s="1"/>
  <c r="AH206" i="5"/>
  <c r="V241" i="5"/>
  <c r="W241" i="5"/>
  <c r="V252" i="5"/>
  <c r="V212" i="5"/>
  <c r="AH163" i="5"/>
  <c r="AH181" i="5"/>
  <c r="W174" i="5"/>
  <c r="AH126" i="5"/>
  <c r="AH85" i="5"/>
  <c r="AH248" i="5"/>
  <c r="AH36" i="5"/>
  <c r="W204" i="5"/>
  <c r="V6" i="5"/>
  <c r="X6" i="5" s="1"/>
  <c r="W165" i="5"/>
  <c r="W232" i="5"/>
  <c r="AH64" i="5"/>
  <c r="AH12" i="5"/>
  <c r="V151" i="5"/>
  <c r="V13" i="5"/>
  <c r="V104" i="5"/>
  <c r="V118" i="5"/>
  <c r="Z118" i="5" s="1"/>
  <c r="V51" i="5"/>
  <c r="Z51" i="5" s="1"/>
  <c r="W151" i="5"/>
  <c r="AH93" i="5"/>
  <c r="W184" i="5"/>
  <c r="Y184" i="5" s="1"/>
  <c r="AH212" i="5"/>
  <c r="AH15" i="5"/>
  <c r="V191" i="5"/>
  <c r="Z191" i="5" s="1"/>
  <c r="V232" i="5"/>
  <c r="V248" i="5"/>
  <c r="AH204" i="5"/>
  <c r="V135" i="5"/>
  <c r="X135" i="5" s="1"/>
  <c r="AH3" i="5"/>
  <c r="AH135" i="5"/>
  <c r="AH20" i="5"/>
  <c r="W43" i="5"/>
  <c r="V15" i="5"/>
  <c r="AA15" i="5" s="1"/>
  <c r="AH185" i="5"/>
  <c r="AH180" i="5"/>
  <c r="V200" i="5"/>
  <c r="V59" i="5"/>
  <c r="Y59" i="5" s="1"/>
  <c r="V177" i="5"/>
  <c r="W200" i="5"/>
  <c r="V165" i="5"/>
  <c r="W192" i="5"/>
  <c r="V192" i="5"/>
  <c r="AH264" i="5"/>
  <c r="V244" i="5"/>
  <c r="AH228" i="5"/>
  <c r="AH129" i="5"/>
  <c r="W177" i="5"/>
  <c r="AH246" i="5"/>
  <c r="AH56" i="5"/>
  <c r="AH231" i="5"/>
  <c r="AH168" i="5"/>
  <c r="AH236" i="5"/>
  <c r="AH259" i="5"/>
  <c r="V56" i="5"/>
  <c r="V73" i="5"/>
  <c r="Y73" i="5" s="1"/>
  <c r="AH73" i="5"/>
  <c r="W30" i="5"/>
  <c r="AH59" i="5"/>
  <c r="W221" i="5"/>
  <c r="AA221" i="5" s="1"/>
  <c r="W150" i="5"/>
  <c r="W213" i="5"/>
  <c r="Z213" i="5" s="1"/>
  <c r="W244" i="5"/>
  <c r="V150" i="5"/>
  <c r="W87" i="5"/>
  <c r="Y87" i="5" s="1"/>
  <c r="AH106" i="5"/>
  <c r="AH221" i="5"/>
  <c r="V163" i="5"/>
  <c r="AH121" i="5"/>
  <c r="V19" i="5"/>
  <c r="X19" i="5" s="1"/>
  <c r="W163" i="5"/>
  <c r="AH87" i="5"/>
  <c r="W93" i="5"/>
  <c r="AA93" i="5" s="1"/>
  <c r="V182" i="5"/>
  <c r="AH21" i="5"/>
  <c r="W27" i="5"/>
  <c r="AH9" i="5"/>
  <c r="W52" i="5"/>
  <c r="AH220" i="5"/>
  <c r="AH136" i="5"/>
  <c r="AH114" i="5"/>
  <c r="AH105" i="5"/>
  <c r="W212" i="5"/>
  <c r="V128" i="5"/>
  <c r="V197" i="5"/>
  <c r="AH196" i="5"/>
  <c r="W196" i="5"/>
  <c r="AA196" i="5" s="1"/>
  <c r="V168" i="5"/>
  <c r="AH132" i="5"/>
  <c r="W132" i="5"/>
  <c r="V54" i="5"/>
  <c r="V52" i="5"/>
  <c r="AH53" i="5"/>
  <c r="AH25" i="5"/>
  <c r="V57" i="5"/>
  <c r="W66" i="5"/>
  <c r="V43" i="5"/>
  <c r="W12" i="5"/>
  <c r="W187" i="5"/>
  <c r="AH218" i="5"/>
  <c r="W183" i="5"/>
  <c r="AH76" i="5"/>
  <c r="V76" i="5"/>
  <c r="AH78" i="5"/>
  <c r="AH29" i="5"/>
  <c r="AH257" i="5"/>
  <c r="V12" i="5"/>
  <c r="AH46" i="5"/>
  <c r="AH176" i="5"/>
  <c r="AH103" i="5"/>
  <c r="V58" i="5"/>
  <c r="W57" i="5"/>
  <c r="V66" i="5"/>
  <c r="V27" i="5"/>
  <c r="W104" i="5"/>
  <c r="AH69" i="5"/>
  <c r="W69" i="5"/>
  <c r="V69" i="5"/>
  <c r="AH227" i="5"/>
  <c r="V227" i="5"/>
  <c r="W227" i="5"/>
  <c r="AH115" i="5"/>
  <c r="V115" i="5"/>
  <c r="V160" i="5"/>
  <c r="V187" i="5"/>
  <c r="V35" i="5"/>
  <c r="W182" i="5"/>
  <c r="V146" i="5"/>
  <c r="AH208" i="5"/>
  <c r="AH98" i="5"/>
  <c r="W77" i="5"/>
  <c r="Y77" i="5" s="1"/>
  <c r="V215" i="5"/>
  <c r="X215" i="5" s="1"/>
  <c r="AH215" i="5"/>
  <c r="W115" i="5"/>
  <c r="W197" i="5"/>
  <c r="AH17" i="5"/>
  <c r="W35" i="5"/>
  <c r="AH239" i="5"/>
  <c r="AH166" i="5"/>
  <c r="W92" i="5"/>
  <c r="W168" i="5"/>
  <c r="V132" i="5"/>
  <c r="AH175" i="5"/>
  <c r="AH112" i="5"/>
  <c r="AH89" i="5"/>
  <c r="W238" i="5"/>
  <c r="W84" i="5"/>
  <c r="V30" i="5"/>
  <c r="W202" i="5"/>
  <c r="V202" i="5"/>
  <c r="AH202" i="5"/>
  <c r="AH83" i="5"/>
  <c r="W83" i="5"/>
  <c r="X83" i="5" s="1"/>
  <c r="AA47" i="5"/>
  <c r="Y47" i="5"/>
  <c r="X47" i="5"/>
  <c r="Z47" i="5"/>
  <c r="W250" i="5"/>
  <c r="W253" i="5"/>
  <c r="V253" i="5"/>
  <c r="V55" i="5"/>
  <c r="W55" i="5"/>
  <c r="AH258" i="5"/>
  <c r="V258" i="5"/>
  <c r="W263" i="5"/>
  <c r="V263" i="5"/>
  <c r="AH263" i="5"/>
  <c r="AH207" i="5"/>
  <c r="W207" i="5"/>
  <c r="AA243" i="5"/>
  <c r="Y243" i="5"/>
  <c r="AH237" i="5"/>
  <c r="AH217" i="5"/>
  <c r="W198" i="5"/>
  <c r="V198" i="5"/>
  <c r="V265" i="5"/>
  <c r="V242" i="5"/>
  <c r="W242" i="5"/>
  <c r="W230" i="5"/>
  <c r="AH178" i="5"/>
  <c r="AH216" i="5"/>
  <c r="W120" i="5"/>
  <c r="V120" i="5"/>
  <c r="W167" i="5"/>
  <c r="V176" i="5"/>
  <c r="W176" i="5"/>
  <c r="AH152" i="5"/>
  <c r="AH96" i="5"/>
  <c r="V96" i="5"/>
  <c r="W96" i="5"/>
  <c r="V42" i="5"/>
  <c r="W42" i="5"/>
  <c r="AH42" i="5"/>
  <c r="V137" i="5"/>
  <c r="W70" i="5"/>
  <c r="V70" i="5"/>
  <c r="W98" i="5"/>
  <c r="V98" i="5"/>
  <c r="W32" i="5"/>
  <c r="V32" i="5"/>
  <c r="V92" i="5"/>
  <c r="AH37" i="5"/>
  <c r="AH11" i="5"/>
  <c r="AH32" i="5"/>
  <c r="V79" i="5"/>
  <c r="W79" i="5"/>
  <c r="W65" i="5"/>
  <c r="V65" i="5"/>
  <c r="AH82" i="5"/>
  <c r="W82" i="5"/>
  <c r="V82" i="5"/>
  <c r="AH107" i="5"/>
  <c r="V210" i="5"/>
  <c r="W210" i="5"/>
  <c r="AH68" i="5"/>
  <c r="W68" i="5"/>
  <c r="W106" i="5"/>
  <c r="V106" i="5"/>
  <c r="AH171" i="5"/>
  <c r="W211" i="5"/>
  <c r="V211" i="5"/>
  <c r="W160" i="5"/>
  <c r="W169" i="5"/>
  <c r="V169" i="5"/>
  <c r="W258" i="5"/>
  <c r="V49" i="5"/>
  <c r="W49" i="5"/>
  <c r="V48" i="5"/>
  <c r="W48" i="5"/>
  <c r="V201" i="5"/>
  <c r="W201" i="5"/>
  <c r="V53" i="5"/>
  <c r="W53" i="5"/>
  <c r="V46" i="5"/>
  <c r="W46" i="5"/>
  <c r="V181" i="5"/>
  <c r="W181" i="5"/>
  <c r="AH198" i="5"/>
  <c r="AH154" i="5"/>
  <c r="W218" i="5"/>
  <c r="V218" i="5"/>
  <c r="W265" i="5"/>
  <c r="W220" i="5"/>
  <c r="V220" i="5"/>
  <c r="AH172" i="5"/>
  <c r="V230" i="5"/>
  <c r="W146" i="5"/>
  <c r="V117" i="5"/>
  <c r="W117" i="5"/>
  <c r="W137" i="5"/>
  <c r="AH125" i="5"/>
  <c r="W41" i="5"/>
  <c r="V41" i="5"/>
  <c r="AH41" i="5"/>
  <c r="W45" i="5"/>
  <c r="V45" i="5"/>
  <c r="V133" i="5"/>
  <c r="AH90" i="5"/>
  <c r="V23" i="5"/>
  <c r="W23" i="5"/>
  <c r="W72" i="5"/>
  <c r="AH245" i="5"/>
  <c r="V245" i="5"/>
  <c r="W122" i="5"/>
  <c r="V122" i="5"/>
  <c r="W81" i="5"/>
  <c r="V81" i="5"/>
  <c r="V222" i="5"/>
  <c r="W222" i="5"/>
  <c r="AH222" i="5"/>
  <c r="W100" i="5"/>
  <c r="V100" i="5"/>
  <c r="AH162" i="5"/>
  <c r="W262" i="5"/>
  <c r="V262" i="5"/>
  <c r="V256" i="5"/>
  <c r="AH159" i="5"/>
  <c r="V159" i="5"/>
  <c r="V16" i="5"/>
  <c r="W16" i="5"/>
  <c r="W33" i="5"/>
  <c r="V102" i="5"/>
  <c r="W78" i="5"/>
  <c r="V78" i="5"/>
  <c r="AH99" i="5"/>
  <c r="W130" i="5"/>
  <c r="V130" i="5"/>
  <c r="V233" i="5"/>
  <c r="W233" i="5"/>
  <c r="AH261" i="5"/>
  <c r="V228" i="5"/>
  <c r="W228" i="5"/>
  <c r="W31" i="5"/>
  <c r="W131" i="5"/>
  <c r="W231" i="5"/>
  <c r="V231" i="5"/>
  <c r="W175" i="5"/>
  <c r="V175" i="5"/>
  <c r="V203" i="5"/>
  <c r="V161" i="5"/>
  <c r="W223" i="5"/>
  <c r="V223" i="5"/>
  <c r="W172" i="5"/>
  <c r="V172" i="5"/>
  <c r="W208" i="5"/>
  <c r="V208" i="5"/>
  <c r="W126" i="5"/>
  <c r="V126" i="5"/>
  <c r="W156" i="5"/>
  <c r="V156" i="5"/>
  <c r="V114" i="5"/>
  <c r="W114" i="5"/>
  <c r="W170" i="5"/>
  <c r="V170" i="5"/>
  <c r="V86" i="5"/>
  <c r="W86" i="5"/>
  <c r="AH86" i="5"/>
  <c r="AH44" i="5"/>
  <c r="V44" i="5"/>
  <c r="AH119" i="5"/>
  <c r="W61" i="5"/>
  <c r="V61" i="5"/>
  <c r="AJ266" i="5"/>
  <c r="AK5" i="5"/>
  <c r="AL5" i="5" s="1"/>
  <c r="AH70" i="5"/>
  <c r="W133" i="5"/>
  <c r="W25" i="5"/>
  <c r="V25" i="5"/>
  <c r="W38" i="5"/>
  <c r="W58" i="5"/>
  <c r="V72" i="5"/>
  <c r="W107" i="5"/>
  <c r="V107" i="5"/>
  <c r="AH122" i="5"/>
  <c r="V80" i="5"/>
  <c r="W80" i="5"/>
  <c r="W209" i="5"/>
  <c r="AH209" i="5"/>
  <c r="V209" i="5"/>
  <c r="AH189" i="5"/>
  <c r="W189" i="5"/>
  <c r="W162" i="5"/>
  <c r="V162" i="5"/>
  <c r="W256" i="5"/>
  <c r="W185" i="5"/>
  <c r="V185" i="5"/>
  <c r="V33" i="5"/>
  <c r="AH158" i="5"/>
  <c r="V89" i="5"/>
  <c r="W89" i="5"/>
  <c r="V68" i="5"/>
  <c r="AH16" i="5"/>
  <c r="V17" i="5"/>
  <c r="W17" i="5"/>
  <c r="W139" i="5"/>
  <c r="V139" i="5"/>
  <c r="W234" i="5"/>
  <c r="V234" i="5"/>
  <c r="V31" i="5"/>
  <c r="V240" i="5"/>
  <c r="AH240" i="5"/>
  <c r="W240" i="5"/>
  <c r="V190" i="5"/>
  <c r="W190" i="5"/>
  <c r="V131" i="5"/>
  <c r="V173" i="5"/>
  <c r="AH173" i="5"/>
  <c r="W173" i="5"/>
  <c r="AH48" i="5"/>
  <c r="V154" i="5"/>
  <c r="W154" i="5"/>
  <c r="W205" i="5"/>
  <c r="V205" i="5"/>
  <c r="W203" i="5"/>
  <c r="AH223" i="5"/>
  <c r="W195" i="5"/>
  <c r="V195" i="5"/>
  <c r="V183" i="5"/>
  <c r="V103" i="5"/>
  <c r="W103" i="5"/>
  <c r="V134" i="5"/>
  <c r="W134" i="5"/>
  <c r="V238" i="5"/>
  <c r="AH117" i="5"/>
  <c r="W95" i="5"/>
  <c r="V95" i="5"/>
  <c r="AH95" i="5"/>
  <c r="W37" i="5"/>
  <c r="V37" i="5"/>
  <c r="W11" i="5"/>
  <c r="V11" i="5"/>
  <c r="V40" i="5"/>
  <c r="W40" i="5"/>
  <c r="W5" i="5"/>
  <c r="V5" i="5"/>
  <c r="AH120" i="5"/>
  <c r="AH45" i="5"/>
  <c r="W7" i="5"/>
  <c r="AH7" i="5"/>
  <c r="V28" i="5"/>
  <c r="W28" i="5"/>
  <c r="V249" i="5"/>
  <c r="W249" i="5"/>
  <c r="W217" i="5"/>
  <c r="V217" i="5"/>
  <c r="V178" i="5"/>
  <c r="W178" i="5"/>
  <c r="W188" i="5"/>
  <c r="V188" i="5"/>
  <c r="V216" i="5"/>
  <c r="W216" i="5"/>
  <c r="W113" i="5"/>
  <c r="V113" i="5"/>
  <c r="Z235" i="5"/>
  <c r="Y235" i="5"/>
  <c r="X235" i="5"/>
  <c r="AA235" i="5"/>
  <c r="V152" i="5"/>
  <c r="W152" i="5"/>
  <c r="V63" i="5"/>
  <c r="W63" i="5"/>
  <c r="AH63" i="5"/>
  <c r="AF266" i="5"/>
  <c r="W90" i="5"/>
  <c r="V90" i="5"/>
  <c r="AH39" i="5"/>
  <c r="W21" i="5"/>
  <c r="V21" i="5"/>
  <c r="V224" i="5"/>
  <c r="W224" i="5"/>
  <c r="V148" i="5"/>
  <c r="W148" i="5"/>
  <c r="AH148" i="5"/>
  <c r="W261" i="5"/>
  <c r="V261" i="5"/>
  <c r="AH143" i="5"/>
  <c r="W143" i="5"/>
  <c r="Z143" i="5" s="1"/>
  <c r="V88" i="5"/>
  <c r="W88" i="5"/>
  <c r="V225" i="5"/>
  <c r="AH225" i="5"/>
  <c r="W225" i="5"/>
  <c r="W102" i="5"/>
  <c r="V164" i="5"/>
  <c r="W164" i="5"/>
  <c r="AH81" i="5"/>
  <c r="V237" i="5"/>
  <c r="W237" i="5"/>
  <c r="W239" i="5"/>
  <c r="V239" i="5"/>
  <c r="Z155" i="5"/>
  <c r="Y155" i="5"/>
  <c r="AA155" i="5"/>
  <c r="X155" i="5"/>
  <c r="W125" i="5"/>
  <c r="V125" i="5"/>
  <c r="V166" i="5"/>
  <c r="W166" i="5"/>
  <c r="W116" i="5"/>
  <c r="V116" i="5"/>
  <c r="V26" i="5"/>
  <c r="W26" i="5"/>
  <c r="AH26" i="5"/>
  <c r="W75" i="5"/>
  <c r="V75" i="5"/>
  <c r="AH75" i="5"/>
  <c r="W119" i="5"/>
  <c r="V119" i="5"/>
  <c r="W39" i="5"/>
  <c r="V39" i="5"/>
  <c r="W74" i="5"/>
  <c r="V74" i="5"/>
  <c r="AH74" i="5"/>
  <c r="V8" i="5"/>
  <c r="W8" i="5"/>
  <c r="V158" i="5"/>
  <c r="W158" i="5"/>
  <c r="W171" i="5"/>
  <c r="V171" i="5"/>
  <c r="W255" i="5"/>
  <c r="AH255" i="5"/>
  <c r="AH80" i="5"/>
  <c r="W67" i="5"/>
  <c r="V67" i="5"/>
  <c r="W54" i="5"/>
  <c r="AH211" i="5"/>
  <c r="W64" i="5"/>
  <c r="V64" i="5"/>
  <c r="W127" i="5"/>
  <c r="AH127" i="5"/>
  <c r="AH130" i="5"/>
  <c r="W3" i="5"/>
  <c r="V3" i="5"/>
  <c r="AH65" i="5"/>
  <c r="V257" i="5"/>
  <c r="W257" i="5"/>
  <c r="V50" i="5"/>
  <c r="W50" i="5"/>
  <c r="W138" i="5"/>
  <c r="AA247" i="5"/>
  <c r="Z247" i="5"/>
  <c r="Y247" i="5"/>
  <c r="X247" i="5"/>
  <c r="AH219" i="5"/>
  <c r="W219" i="5"/>
  <c r="Z219" i="5" s="1"/>
  <c r="V254" i="5"/>
  <c r="V85" i="5"/>
  <c r="AA141" i="5"/>
  <c r="Y141" i="5"/>
  <c r="Z141" i="5"/>
  <c r="X141" i="5"/>
  <c r="W259" i="5"/>
  <c r="V259" i="5"/>
  <c r="W264" i="5"/>
  <c r="V264" i="5"/>
  <c r="AH14" i="5"/>
  <c r="W161" i="5"/>
  <c r="AH201" i="5"/>
  <c r="AH188" i="5"/>
  <c r="AH156" i="5"/>
  <c r="V179" i="5"/>
  <c r="W101" i="5"/>
  <c r="V101" i="5"/>
  <c r="V199" i="5"/>
  <c r="AH110" i="5"/>
  <c r="V110" i="5"/>
  <c r="W110" i="5"/>
  <c r="AH60" i="5"/>
  <c r="V60" i="5"/>
  <c r="W44" i="5"/>
  <c r="V94" i="5"/>
  <c r="AH61" i="5"/>
  <c r="V38" i="5"/>
  <c r="W105" i="5"/>
  <c r="V105" i="5"/>
  <c r="W91" i="5"/>
  <c r="V91" i="5"/>
  <c r="AH113" i="5"/>
  <c r="AH40" i="5"/>
  <c r="AH8" i="5"/>
  <c r="W193" i="5"/>
  <c r="V193" i="5"/>
  <c r="W18" i="5"/>
  <c r="V18" i="5"/>
  <c r="AH18" i="5"/>
  <c r="V99" i="5"/>
  <c r="W99" i="5"/>
  <c r="V189" i="5"/>
  <c r="AH262" i="5"/>
  <c r="V250" i="5"/>
  <c r="W245" i="5"/>
  <c r="V145" i="5"/>
  <c r="W145" i="5"/>
  <c r="V109" i="5"/>
  <c r="W109" i="5"/>
  <c r="AH224" i="5"/>
  <c r="W10" i="5"/>
  <c r="V10" i="5"/>
  <c r="AH10" i="5"/>
  <c r="W229" i="5"/>
  <c r="V229" i="5"/>
  <c r="W236" i="5"/>
  <c r="V236" i="5"/>
  <c r="V7" i="5"/>
  <c r="AA59" i="5"/>
  <c r="X59" i="5"/>
  <c r="W29" i="5"/>
  <c r="V29" i="5"/>
  <c r="AH88" i="5"/>
  <c r="V246" i="5"/>
  <c r="W246" i="5"/>
  <c r="V214" i="5"/>
  <c r="AH214" i="5"/>
  <c r="W214" i="5"/>
  <c r="V138" i="5"/>
  <c r="W254" i="5"/>
  <c r="AH233" i="5"/>
  <c r="V149" i="5"/>
  <c r="AH149" i="5"/>
  <c r="W149" i="5"/>
  <c r="W85" i="5"/>
  <c r="W14" i="5"/>
  <c r="V14" i="5"/>
  <c r="AH252" i="5"/>
  <c r="W252" i="5"/>
  <c r="Y252" i="5" s="1"/>
  <c r="V207" i="5"/>
  <c r="V129" i="5"/>
  <c r="W129" i="5"/>
  <c r="Y124" i="5"/>
  <c r="X124" i="5"/>
  <c r="AA124" i="5"/>
  <c r="Z124" i="5"/>
  <c r="V167" i="5"/>
  <c r="W179" i="5"/>
  <c r="W136" i="5"/>
  <c r="V136" i="5"/>
  <c r="AH170" i="5"/>
  <c r="W199" i="5"/>
  <c r="W108" i="5"/>
  <c r="V108" i="5"/>
  <c r="W62" i="5"/>
  <c r="V62" i="5"/>
  <c r="AH62" i="5"/>
  <c r="AH101" i="5"/>
  <c r="W94" i="5"/>
  <c r="Z24" i="5"/>
  <c r="AH190" i="5"/>
  <c r="V36" i="5"/>
  <c r="W36" i="5"/>
  <c r="W112" i="5"/>
  <c r="V112" i="5"/>
  <c r="V121" i="5"/>
  <c r="W121" i="5"/>
  <c r="W20" i="5"/>
  <c r="V20" i="5"/>
  <c r="AH23" i="5"/>
  <c r="AH5" i="5"/>
  <c r="Z22" i="5" l="1"/>
  <c r="Z59" i="5"/>
  <c r="Z243" i="5"/>
  <c r="Z157" i="5"/>
  <c r="X157" i="5"/>
  <c r="AA142" i="5"/>
  <c r="Y24" i="5"/>
  <c r="X22" i="5"/>
  <c r="X186" i="5"/>
  <c r="Y186" i="5"/>
  <c r="Y118" i="5"/>
  <c r="Z97" i="5"/>
  <c r="AA97" i="5"/>
  <c r="Z147" i="5"/>
  <c r="X153" i="5"/>
  <c r="X248" i="5"/>
  <c r="AA174" i="5"/>
  <c r="Y194" i="5"/>
  <c r="Y153" i="5"/>
  <c r="Z153" i="5"/>
  <c r="X111" i="5"/>
  <c r="AA153" i="5"/>
  <c r="Y111" i="5"/>
  <c r="X226" i="5"/>
  <c r="Z251" i="5"/>
  <c r="AA111" i="5"/>
  <c r="Z13" i="5"/>
  <c r="Z260" i="5"/>
  <c r="AA200" i="5"/>
  <c r="Z142" i="5"/>
  <c r="Y22" i="5"/>
  <c r="AA24" i="5"/>
  <c r="AA260" i="5"/>
  <c r="Z244" i="5"/>
  <c r="X34" i="5"/>
  <c r="Y180" i="5"/>
  <c r="Y260" i="5"/>
  <c r="AA34" i="5"/>
  <c r="Z180" i="5"/>
  <c r="X147" i="5"/>
  <c r="Z186" i="5"/>
  <c r="Z34" i="5"/>
  <c r="AA51" i="5"/>
  <c r="AA180" i="5"/>
  <c r="AA251" i="5"/>
  <c r="AA147" i="5"/>
  <c r="X118" i="5"/>
  <c r="X97" i="5"/>
  <c r="Y51" i="5"/>
  <c r="Y140" i="5"/>
  <c r="Y4" i="5"/>
  <c r="AA6" i="5"/>
  <c r="AA204" i="5"/>
  <c r="AA248" i="5"/>
  <c r="Y147" i="5"/>
  <c r="Y157" i="5"/>
  <c r="AC157" i="5" s="1"/>
  <c r="X140" i="5"/>
  <c r="Y142" i="5"/>
  <c r="AA13" i="5"/>
  <c r="X4" i="5"/>
  <c r="Z140" i="5"/>
  <c r="AA22" i="5"/>
  <c r="Y144" i="5"/>
  <c r="X260" i="5"/>
  <c r="X142" i="5"/>
  <c r="X51" i="5"/>
  <c r="AA144" i="5"/>
  <c r="Y160" i="5"/>
  <c r="AA71" i="5"/>
  <c r="Z204" i="5"/>
  <c r="AA4" i="5"/>
  <c r="X144" i="5"/>
  <c r="X56" i="5"/>
  <c r="X251" i="5"/>
  <c r="Y251" i="5"/>
  <c r="Y174" i="5"/>
  <c r="X127" i="5"/>
  <c r="Z135" i="5"/>
  <c r="X244" i="5"/>
  <c r="X255" i="5"/>
  <c r="Y135" i="5"/>
  <c r="Z9" i="5"/>
  <c r="Z187" i="5"/>
  <c r="X71" i="5"/>
  <c r="Y182" i="5"/>
  <c r="Z123" i="5"/>
  <c r="Y248" i="5"/>
  <c r="Z248" i="5"/>
  <c r="Z184" i="5"/>
  <c r="X15" i="5"/>
  <c r="AA83" i="5"/>
  <c r="Z15" i="5"/>
  <c r="Y15" i="5"/>
  <c r="Y83" i="5"/>
  <c r="AA123" i="5"/>
  <c r="Z83" i="5"/>
  <c r="Y123" i="5"/>
  <c r="Z151" i="5"/>
  <c r="Y187" i="5"/>
  <c r="Z226" i="5"/>
  <c r="Y215" i="5"/>
  <c r="X174" i="5"/>
  <c r="Z84" i="5"/>
  <c r="AA184" i="5"/>
  <c r="X232" i="5"/>
  <c r="X151" i="5"/>
  <c r="Z73" i="5"/>
  <c r="AA151" i="5"/>
  <c r="X123" i="5"/>
  <c r="AA226" i="5"/>
  <c r="Y71" i="5"/>
  <c r="Z174" i="5"/>
  <c r="X184" i="5"/>
  <c r="AA177" i="5"/>
  <c r="AA73" i="5"/>
  <c r="Z200" i="5"/>
  <c r="AA206" i="5"/>
  <c r="Y151" i="5"/>
  <c r="Z196" i="5"/>
  <c r="Z215" i="5"/>
  <c r="Y226" i="5"/>
  <c r="Z71" i="5"/>
  <c r="X191" i="5"/>
  <c r="Y9" i="5"/>
  <c r="Y200" i="5"/>
  <c r="Y206" i="5"/>
  <c r="AA182" i="5"/>
  <c r="Y212" i="5"/>
  <c r="AA194" i="5"/>
  <c r="X73" i="5"/>
  <c r="AA9" i="5"/>
  <c r="Z206" i="5"/>
  <c r="AA215" i="5"/>
  <c r="AA244" i="5"/>
  <c r="Y177" i="5"/>
  <c r="AA187" i="5"/>
  <c r="Y204" i="5"/>
  <c r="Z194" i="5"/>
  <c r="X13" i="5"/>
  <c r="Y196" i="5"/>
  <c r="AA135" i="5"/>
  <c r="Z212" i="5"/>
  <c r="AA241" i="5"/>
  <c r="X194" i="5"/>
  <c r="Y13" i="5"/>
  <c r="X196" i="5"/>
  <c r="X212" i="5"/>
  <c r="Y6" i="5"/>
  <c r="Z177" i="5"/>
  <c r="Z146" i="5"/>
  <c r="Z241" i="5"/>
  <c r="AA232" i="5"/>
  <c r="Y232" i="5"/>
  <c r="Z232" i="5"/>
  <c r="X165" i="5"/>
  <c r="X241" i="5"/>
  <c r="X177" i="5"/>
  <c r="Y241" i="5"/>
  <c r="AA118" i="5"/>
  <c r="Z163" i="5"/>
  <c r="Z6" i="5"/>
  <c r="Z192" i="5"/>
  <c r="X204" i="5"/>
  <c r="X30" i="5"/>
  <c r="AA35" i="5"/>
  <c r="X27" i="5"/>
  <c r="AA212" i="5"/>
  <c r="Y244" i="5"/>
  <c r="AA192" i="5"/>
  <c r="Y56" i="5"/>
  <c r="Y163" i="5"/>
  <c r="Z52" i="5"/>
  <c r="Z56" i="5"/>
  <c r="AA163" i="5"/>
  <c r="Y192" i="5"/>
  <c r="AC155" i="5"/>
  <c r="AA56" i="5"/>
  <c r="X192" i="5"/>
  <c r="Y52" i="5"/>
  <c r="Y27" i="5"/>
  <c r="Z93" i="5"/>
  <c r="X200" i="5"/>
  <c r="Y43" i="5"/>
  <c r="Z77" i="5"/>
  <c r="AA191" i="5"/>
  <c r="Y191" i="5"/>
  <c r="AA27" i="5"/>
  <c r="Y146" i="5"/>
  <c r="Z27" i="5"/>
  <c r="Z165" i="5"/>
  <c r="AA165" i="5"/>
  <c r="Y35" i="5"/>
  <c r="Y165" i="5"/>
  <c r="X87" i="5"/>
  <c r="Z35" i="5"/>
  <c r="Z221" i="5"/>
  <c r="Z87" i="5"/>
  <c r="Y221" i="5"/>
  <c r="X93" i="5"/>
  <c r="AA19" i="5"/>
  <c r="Y84" i="5"/>
  <c r="AA87" i="5"/>
  <c r="Z58" i="5"/>
  <c r="Y93" i="5"/>
  <c r="X52" i="5"/>
  <c r="Z19" i="5"/>
  <c r="X213" i="5"/>
  <c r="X163" i="5"/>
  <c r="AA54" i="5"/>
  <c r="AA77" i="5"/>
  <c r="Y19" i="5"/>
  <c r="AA213" i="5"/>
  <c r="AC243" i="5"/>
  <c r="AA12" i="5"/>
  <c r="Y213" i="5"/>
  <c r="X221" i="5"/>
  <c r="AA146" i="5"/>
  <c r="AA57" i="5"/>
  <c r="Z150" i="5"/>
  <c r="AA52" i="5"/>
  <c r="AA150" i="5"/>
  <c r="X150" i="5"/>
  <c r="Y150" i="5"/>
  <c r="Y12" i="5"/>
  <c r="AA84" i="5"/>
  <c r="Z12" i="5"/>
  <c r="X54" i="5"/>
  <c r="Z202" i="5"/>
  <c r="AA202" i="5"/>
  <c r="Y202" i="5"/>
  <c r="X202" i="5"/>
  <c r="AA115" i="5"/>
  <c r="Y115" i="5"/>
  <c r="X115" i="5"/>
  <c r="Z115" i="5"/>
  <c r="Z104" i="5"/>
  <c r="AA104" i="5"/>
  <c r="Y104" i="5"/>
  <c r="X104" i="5"/>
  <c r="X168" i="5"/>
  <c r="Z168" i="5"/>
  <c r="AA168" i="5"/>
  <c r="Y168" i="5"/>
  <c r="X84" i="5"/>
  <c r="Y54" i="5"/>
  <c r="X146" i="5"/>
  <c r="Z132" i="5"/>
  <c r="Y132" i="5"/>
  <c r="X132" i="5"/>
  <c r="AA132" i="5"/>
  <c r="X182" i="5"/>
  <c r="X12" i="5"/>
  <c r="AA30" i="5"/>
  <c r="Y30" i="5"/>
  <c r="Z30" i="5"/>
  <c r="X66" i="5"/>
  <c r="AA66" i="5"/>
  <c r="Y66" i="5"/>
  <c r="Z66" i="5"/>
  <c r="X187" i="5"/>
  <c r="X77" i="5"/>
  <c r="X227" i="5"/>
  <c r="Z227" i="5"/>
  <c r="Y227" i="5"/>
  <c r="AA227" i="5"/>
  <c r="Y197" i="5"/>
  <c r="X197" i="5"/>
  <c r="AA197" i="5"/>
  <c r="Z197" i="5"/>
  <c r="AA43" i="5"/>
  <c r="Z43" i="5"/>
  <c r="X43" i="5"/>
  <c r="Z128" i="5"/>
  <c r="AA128" i="5"/>
  <c r="Y128" i="5"/>
  <c r="X128" i="5"/>
  <c r="Z182" i="5"/>
  <c r="AC141" i="5"/>
  <c r="AC247" i="5"/>
  <c r="X35" i="5"/>
  <c r="Y69" i="5"/>
  <c r="AA69" i="5"/>
  <c r="X69" i="5"/>
  <c r="Z69" i="5"/>
  <c r="AA76" i="5"/>
  <c r="Z76" i="5"/>
  <c r="Y76" i="5"/>
  <c r="X76" i="5"/>
  <c r="Z54" i="5"/>
  <c r="X57" i="5"/>
  <c r="Y57" i="5"/>
  <c r="Z57" i="5"/>
  <c r="AA108" i="5"/>
  <c r="Z108" i="5"/>
  <c r="Y108" i="5"/>
  <c r="X108" i="5"/>
  <c r="Y214" i="5"/>
  <c r="AA214" i="5"/>
  <c r="Z214" i="5"/>
  <c r="X214" i="5"/>
  <c r="AA229" i="5"/>
  <c r="Y229" i="5"/>
  <c r="Z229" i="5"/>
  <c r="X229" i="5"/>
  <c r="AA105" i="5"/>
  <c r="Z105" i="5"/>
  <c r="Y105" i="5"/>
  <c r="X105" i="5"/>
  <c r="Y8" i="5"/>
  <c r="AA8" i="5"/>
  <c r="Z8" i="5"/>
  <c r="X8" i="5"/>
  <c r="Z88" i="5"/>
  <c r="X88" i="5"/>
  <c r="AA88" i="5"/>
  <c r="Y88" i="5"/>
  <c r="Z224" i="5"/>
  <c r="AA224" i="5"/>
  <c r="Y224" i="5"/>
  <c r="X224" i="5"/>
  <c r="AA21" i="5"/>
  <c r="Z21" i="5"/>
  <c r="Y21" i="5"/>
  <c r="X21" i="5"/>
  <c r="AC235" i="5"/>
  <c r="Z249" i="5"/>
  <c r="Y249" i="5"/>
  <c r="AA249" i="5"/>
  <c r="X249" i="5"/>
  <c r="AA127" i="5"/>
  <c r="AA11" i="5"/>
  <c r="Z11" i="5"/>
  <c r="Y11" i="5"/>
  <c r="X11" i="5"/>
  <c r="Z238" i="5"/>
  <c r="Y238" i="5"/>
  <c r="AA238" i="5"/>
  <c r="X238" i="5"/>
  <c r="Y17" i="5"/>
  <c r="Z17" i="5"/>
  <c r="AA17" i="5"/>
  <c r="X17" i="5"/>
  <c r="AA185" i="5"/>
  <c r="Z185" i="5"/>
  <c r="Y185" i="5"/>
  <c r="X185" i="5"/>
  <c r="Z170" i="5"/>
  <c r="AA170" i="5"/>
  <c r="Y170" i="5"/>
  <c r="X170" i="5"/>
  <c r="AA159" i="5"/>
  <c r="Y159" i="5"/>
  <c r="X159" i="5"/>
  <c r="Z159" i="5"/>
  <c r="Z117" i="5"/>
  <c r="AA117" i="5"/>
  <c r="Y117" i="5"/>
  <c r="X117" i="5"/>
  <c r="X181" i="5"/>
  <c r="AA181" i="5"/>
  <c r="Z181" i="5"/>
  <c r="Y181" i="5"/>
  <c r="AA106" i="5"/>
  <c r="Z106" i="5"/>
  <c r="Y106" i="5"/>
  <c r="X106" i="5"/>
  <c r="AA98" i="5"/>
  <c r="Z98" i="5"/>
  <c r="Y98" i="5"/>
  <c r="X98" i="5"/>
  <c r="Z42" i="5"/>
  <c r="AA42" i="5"/>
  <c r="Y42" i="5"/>
  <c r="X42" i="5"/>
  <c r="AA120" i="5"/>
  <c r="Z120" i="5"/>
  <c r="Y120" i="5"/>
  <c r="X120" i="5"/>
  <c r="AA258" i="5"/>
  <c r="Y258" i="5"/>
  <c r="Z258" i="5"/>
  <c r="X258" i="5"/>
  <c r="AA160" i="5"/>
  <c r="AA219" i="5"/>
  <c r="Z121" i="5"/>
  <c r="Y121" i="5"/>
  <c r="AA121" i="5"/>
  <c r="X121" i="5"/>
  <c r="AC59" i="5"/>
  <c r="AA250" i="5"/>
  <c r="Y250" i="5"/>
  <c r="Z250" i="5"/>
  <c r="X250" i="5"/>
  <c r="Y199" i="5"/>
  <c r="Z199" i="5"/>
  <c r="AA199" i="5"/>
  <c r="X199" i="5"/>
  <c r="Y264" i="5"/>
  <c r="AA264" i="5"/>
  <c r="Z264" i="5"/>
  <c r="X264" i="5"/>
  <c r="AA85" i="5"/>
  <c r="Y85" i="5"/>
  <c r="Z85" i="5"/>
  <c r="X85" i="5"/>
  <c r="Z171" i="5"/>
  <c r="AA171" i="5"/>
  <c r="Y171" i="5"/>
  <c r="X171" i="5"/>
  <c r="AA75" i="5"/>
  <c r="X75" i="5"/>
  <c r="Z75" i="5"/>
  <c r="Y75" i="5"/>
  <c r="AA166" i="5"/>
  <c r="Z166" i="5"/>
  <c r="Y166" i="5"/>
  <c r="X166" i="5"/>
  <c r="Y239" i="5"/>
  <c r="AA239" i="5"/>
  <c r="Z239" i="5"/>
  <c r="X239" i="5"/>
  <c r="Y127" i="5"/>
  <c r="Z190" i="5"/>
  <c r="Y190" i="5"/>
  <c r="AA190" i="5"/>
  <c r="X190" i="5"/>
  <c r="AA107" i="5"/>
  <c r="Y107" i="5"/>
  <c r="Z107" i="5"/>
  <c r="X107" i="5"/>
  <c r="AA208" i="5"/>
  <c r="Z208" i="5"/>
  <c r="Y208" i="5"/>
  <c r="X208" i="5"/>
  <c r="AA231" i="5"/>
  <c r="Z231" i="5"/>
  <c r="Y231" i="5"/>
  <c r="X231" i="5"/>
  <c r="Z122" i="5"/>
  <c r="AA122" i="5"/>
  <c r="Y122" i="5"/>
  <c r="X122" i="5"/>
  <c r="AA48" i="5"/>
  <c r="Y48" i="5"/>
  <c r="X48" i="5"/>
  <c r="Z48" i="5"/>
  <c r="Z92" i="5"/>
  <c r="Y92" i="5"/>
  <c r="AA92" i="5"/>
  <c r="X92" i="5"/>
  <c r="AA255" i="5"/>
  <c r="Y219" i="5"/>
  <c r="AA112" i="5"/>
  <c r="Z112" i="5"/>
  <c r="Y112" i="5"/>
  <c r="X112" i="5"/>
  <c r="AC124" i="5"/>
  <c r="Y207" i="5"/>
  <c r="AA207" i="5"/>
  <c r="Z207" i="5"/>
  <c r="X207" i="5"/>
  <c r="Y149" i="5"/>
  <c r="X149" i="5"/>
  <c r="AA149" i="5"/>
  <c r="Z149" i="5"/>
  <c r="AA246" i="5"/>
  <c r="Z246" i="5"/>
  <c r="Y246" i="5"/>
  <c r="X246" i="5"/>
  <c r="AA101" i="5"/>
  <c r="Z101" i="5"/>
  <c r="Y101" i="5"/>
  <c r="X101" i="5"/>
  <c r="Z254" i="5"/>
  <c r="AA254" i="5"/>
  <c r="Y254" i="5"/>
  <c r="X254" i="5"/>
  <c r="AA74" i="5"/>
  <c r="Z74" i="5"/>
  <c r="Y74" i="5"/>
  <c r="X74" i="5"/>
  <c r="AA164" i="5"/>
  <c r="Z164" i="5"/>
  <c r="X164" i="5"/>
  <c r="Y164" i="5"/>
  <c r="Z261" i="5"/>
  <c r="AA261" i="5"/>
  <c r="Y261" i="5"/>
  <c r="X261" i="5"/>
  <c r="Z127" i="5"/>
  <c r="AA37" i="5"/>
  <c r="Z37" i="5"/>
  <c r="Y37" i="5"/>
  <c r="X37" i="5"/>
  <c r="Z134" i="5"/>
  <c r="Y134" i="5"/>
  <c r="AA134" i="5"/>
  <c r="X134" i="5"/>
  <c r="AA205" i="5"/>
  <c r="Z205" i="5"/>
  <c r="Y205" i="5"/>
  <c r="X205" i="5"/>
  <c r="Z68" i="5"/>
  <c r="AA68" i="5"/>
  <c r="Y68" i="5"/>
  <c r="X68" i="5"/>
  <c r="AK266" i="5"/>
  <c r="AL266" i="5"/>
  <c r="Z78" i="5"/>
  <c r="Y78" i="5"/>
  <c r="AA78" i="5"/>
  <c r="X78" i="5"/>
  <c r="AA256" i="5"/>
  <c r="Z256" i="5"/>
  <c r="Y256" i="5"/>
  <c r="X256" i="5"/>
  <c r="Z222" i="5"/>
  <c r="Y222" i="5"/>
  <c r="AA222" i="5"/>
  <c r="X222" i="5"/>
  <c r="AA41" i="5"/>
  <c r="Z41" i="5"/>
  <c r="Y41" i="5"/>
  <c r="X41" i="5"/>
  <c r="AA230" i="5"/>
  <c r="Z230" i="5"/>
  <c r="Y230" i="5"/>
  <c r="X230" i="5"/>
  <c r="Y46" i="5"/>
  <c r="AA46" i="5"/>
  <c r="Z46" i="5"/>
  <c r="X46" i="5"/>
  <c r="X160" i="5"/>
  <c r="AA65" i="5"/>
  <c r="Y65" i="5"/>
  <c r="Z65" i="5"/>
  <c r="X65" i="5"/>
  <c r="Z32" i="5"/>
  <c r="Y32" i="5"/>
  <c r="X32" i="5"/>
  <c r="AA32" i="5"/>
  <c r="Z96" i="5"/>
  <c r="X96" i="5"/>
  <c r="AA96" i="5"/>
  <c r="Y96" i="5"/>
  <c r="Y255" i="5"/>
  <c r="X252" i="5"/>
  <c r="AA189" i="5"/>
  <c r="Y189" i="5"/>
  <c r="Z189" i="5"/>
  <c r="X189" i="5"/>
  <c r="Z18" i="5"/>
  <c r="AA18" i="5"/>
  <c r="Y18" i="5"/>
  <c r="X18" i="5"/>
  <c r="Z259" i="5"/>
  <c r="AA259" i="5"/>
  <c r="Y259" i="5"/>
  <c r="X259" i="5"/>
  <c r="AA50" i="5"/>
  <c r="Y50" i="5"/>
  <c r="X50" i="5"/>
  <c r="Z50" i="5"/>
  <c r="AA64" i="5"/>
  <c r="Z64" i="5"/>
  <c r="X64" i="5"/>
  <c r="Y64" i="5"/>
  <c r="AA125" i="5"/>
  <c r="Z125" i="5"/>
  <c r="Y125" i="5"/>
  <c r="X125" i="5"/>
  <c r="AA113" i="5"/>
  <c r="Z113" i="5"/>
  <c r="Y113" i="5"/>
  <c r="X113" i="5"/>
  <c r="Z5" i="5"/>
  <c r="Y5" i="5"/>
  <c r="X5" i="5"/>
  <c r="AA5" i="5"/>
  <c r="AA162" i="5"/>
  <c r="Z162" i="5"/>
  <c r="Y162" i="5"/>
  <c r="X162" i="5"/>
  <c r="AA209" i="5"/>
  <c r="Y209" i="5"/>
  <c r="Z209" i="5"/>
  <c r="X209" i="5"/>
  <c r="Z72" i="5"/>
  <c r="Y72" i="5"/>
  <c r="AA72" i="5"/>
  <c r="X72" i="5"/>
  <c r="Z86" i="5"/>
  <c r="X86" i="5"/>
  <c r="AA86" i="5"/>
  <c r="Y86" i="5"/>
  <c r="AA172" i="5"/>
  <c r="Z172" i="5"/>
  <c r="Y172" i="5"/>
  <c r="X172" i="5"/>
  <c r="AA161" i="5"/>
  <c r="Z161" i="5"/>
  <c r="Y161" i="5"/>
  <c r="X161" i="5"/>
  <c r="AA228" i="5"/>
  <c r="Y228" i="5"/>
  <c r="Z228" i="5"/>
  <c r="X228" i="5"/>
  <c r="Z262" i="5"/>
  <c r="AA262" i="5"/>
  <c r="Y262" i="5"/>
  <c r="X262" i="5"/>
  <c r="AA81" i="5"/>
  <c r="Z81" i="5"/>
  <c r="Y81" i="5"/>
  <c r="X81" i="5"/>
  <c r="Z245" i="5"/>
  <c r="Y245" i="5"/>
  <c r="AA245" i="5"/>
  <c r="X245" i="5"/>
  <c r="Y23" i="5"/>
  <c r="AA23" i="5"/>
  <c r="Z23" i="5"/>
  <c r="X23" i="5"/>
  <c r="Z49" i="5"/>
  <c r="AA49" i="5"/>
  <c r="Y49" i="5"/>
  <c r="X49" i="5"/>
  <c r="AA70" i="5"/>
  <c r="Z70" i="5"/>
  <c r="Y70" i="5"/>
  <c r="X70" i="5"/>
  <c r="Y198" i="5"/>
  <c r="Z198" i="5"/>
  <c r="AA198" i="5"/>
  <c r="X198" i="5"/>
  <c r="Z55" i="5"/>
  <c r="AA55" i="5"/>
  <c r="Y55" i="5"/>
  <c r="X55" i="5"/>
  <c r="Z255" i="5"/>
  <c r="AA252" i="5"/>
  <c r="Y136" i="5"/>
  <c r="AA136" i="5"/>
  <c r="Z136" i="5"/>
  <c r="X136" i="5"/>
  <c r="AA10" i="5"/>
  <c r="Y10" i="5"/>
  <c r="X10" i="5"/>
  <c r="Z10" i="5"/>
  <c r="Z109" i="5"/>
  <c r="AA109" i="5"/>
  <c r="Y109" i="5"/>
  <c r="X109" i="5"/>
  <c r="Y60" i="5"/>
  <c r="X60" i="5"/>
  <c r="AA60" i="5"/>
  <c r="Z60" i="5"/>
  <c r="AA179" i="5"/>
  <c r="Z179" i="5"/>
  <c r="Y179" i="5"/>
  <c r="X179" i="5"/>
  <c r="Z39" i="5"/>
  <c r="AA39" i="5"/>
  <c r="Y39" i="5"/>
  <c r="X39" i="5"/>
  <c r="Z63" i="5"/>
  <c r="AA63" i="5"/>
  <c r="Y63" i="5"/>
  <c r="X63" i="5"/>
  <c r="Y178" i="5"/>
  <c r="Z178" i="5"/>
  <c r="AA178" i="5"/>
  <c r="X178" i="5"/>
  <c r="Z28" i="5"/>
  <c r="Y28" i="5"/>
  <c r="AA28" i="5"/>
  <c r="X28" i="5"/>
  <c r="Z103" i="5"/>
  <c r="Y103" i="5"/>
  <c r="AA103" i="5"/>
  <c r="X103" i="5"/>
  <c r="Y240" i="5"/>
  <c r="AA240" i="5"/>
  <c r="Z240" i="5"/>
  <c r="X240" i="5"/>
  <c r="Y89" i="5"/>
  <c r="AA89" i="5"/>
  <c r="Z89" i="5"/>
  <c r="X89" i="5"/>
  <c r="Z61" i="5"/>
  <c r="AA61" i="5"/>
  <c r="Y61" i="5"/>
  <c r="X61" i="5"/>
  <c r="Z114" i="5"/>
  <c r="Y114" i="5"/>
  <c r="AA114" i="5"/>
  <c r="X114" i="5"/>
  <c r="Z102" i="5"/>
  <c r="AA102" i="5"/>
  <c r="Y102" i="5"/>
  <c r="X102" i="5"/>
  <c r="Y220" i="5"/>
  <c r="AA220" i="5"/>
  <c r="Z220" i="5"/>
  <c r="X220" i="5"/>
  <c r="X58" i="5"/>
  <c r="Y253" i="5"/>
  <c r="Z253" i="5"/>
  <c r="AA253" i="5"/>
  <c r="X253" i="5"/>
  <c r="X143" i="5"/>
  <c r="Z252" i="5"/>
  <c r="AA36" i="5"/>
  <c r="Z36" i="5"/>
  <c r="Y36" i="5"/>
  <c r="X36" i="5"/>
  <c r="Z129" i="5"/>
  <c r="AA129" i="5"/>
  <c r="Y129" i="5"/>
  <c r="X129" i="5"/>
  <c r="AA14" i="5"/>
  <c r="X14" i="5"/>
  <c r="Z14" i="5"/>
  <c r="Y14" i="5"/>
  <c r="Z138" i="5"/>
  <c r="Y138" i="5"/>
  <c r="AA138" i="5"/>
  <c r="X138" i="5"/>
  <c r="Z7" i="5"/>
  <c r="Y7" i="5"/>
  <c r="AA7" i="5"/>
  <c r="X7" i="5"/>
  <c r="Y99" i="5"/>
  <c r="AA99" i="5"/>
  <c r="Z99" i="5"/>
  <c r="X99" i="5"/>
  <c r="Y193" i="5"/>
  <c r="Z193" i="5"/>
  <c r="AA193" i="5"/>
  <c r="X193" i="5"/>
  <c r="Z38" i="5"/>
  <c r="Y38" i="5"/>
  <c r="AA38" i="5"/>
  <c r="X38" i="5"/>
  <c r="Z257" i="5"/>
  <c r="Y257" i="5"/>
  <c r="AA257" i="5"/>
  <c r="X257" i="5"/>
  <c r="Z158" i="5"/>
  <c r="AA158" i="5"/>
  <c r="Y158" i="5"/>
  <c r="X158" i="5"/>
  <c r="Z26" i="5"/>
  <c r="AA26" i="5"/>
  <c r="X26" i="5"/>
  <c r="Y26" i="5"/>
  <c r="AA216" i="5"/>
  <c r="Z216" i="5"/>
  <c r="Y216" i="5"/>
  <c r="X216" i="5"/>
  <c r="Z217" i="5"/>
  <c r="AA217" i="5"/>
  <c r="Y217" i="5"/>
  <c r="X217" i="5"/>
  <c r="AA95" i="5"/>
  <c r="Y95" i="5"/>
  <c r="X95" i="5"/>
  <c r="Z95" i="5"/>
  <c r="Y183" i="5"/>
  <c r="AA183" i="5"/>
  <c r="Z183" i="5"/>
  <c r="X183" i="5"/>
  <c r="Z154" i="5"/>
  <c r="AA154" i="5"/>
  <c r="Y154" i="5"/>
  <c r="X154" i="5"/>
  <c r="AA139" i="5"/>
  <c r="Z139" i="5"/>
  <c r="Y139" i="5"/>
  <c r="X139" i="5"/>
  <c r="Y156" i="5"/>
  <c r="AA156" i="5"/>
  <c r="Z156" i="5"/>
  <c r="X156" i="5"/>
  <c r="Z223" i="5"/>
  <c r="Y223" i="5"/>
  <c r="AA223" i="5"/>
  <c r="X223" i="5"/>
  <c r="AA133" i="5"/>
  <c r="Z133" i="5"/>
  <c r="Y133" i="5"/>
  <c r="X133" i="5"/>
  <c r="AA53" i="5"/>
  <c r="Z53" i="5"/>
  <c r="Y53" i="5"/>
  <c r="X53" i="5"/>
  <c r="Y169" i="5"/>
  <c r="AA169" i="5"/>
  <c r="X169" i="5"/>
  <c r="Z169" i="5"/>
  <c r="Y211" i="5"/>
  <c r="Z211" i="5"/>
  <c r="AA211" i="5"/>
  <c r="X211" i="5"/>
  <c r="Z79" i="5"/>
  <c r="Y79" i="5"/>
  <c r="AA79" i="5"/>
  <c r="X79" i="5"/>
  <c r="AA58" i="5"/>
  <c r="AA137" i="5"/>
  <c r="Z137" i="5"/>
  <c r="Y137" i="5"/>
  <c r="X137" i="5"/>
  <c r="Y143" i="5"/>
  <c r="Y20" i="5"/>
  <c r="AA20" i="5"/>
  <c r="Z20" i="5"/>
  <c r="X20" i="5"/>
  <c r="AA62" i="5"/>
  <c r="Z62" i="5"/>
  <c r="Y62" i="5"/>
  <c r="X62" i="5"/>
  <c r="Y236" i="5"/>
  <c r="AA236" i="5"/>
  <c r="Z236" i="5"/>
  <c r="X236" i="5"/>
  <c r="Z145" i="5"/>
  <c r="Y145" i="5"/>
  <c r="AA145" i="5"/>
  <c r="X145" i="5"/>
  <c r="AA91" i="5"/>
  <c r="Z91" i="5"/>
  <c r="Y91" i="5"/>
  <c r="X91" i="5"/>
  <c r="AA3" i="5"/>
  <c r="Y3" i="5"/>
  <c r="Z3" i="5"/>
  <c r="X3" i="5"/>
  <c r="Z119" i="5"/>
  <c r="Y119" i="5"/>
  <c r="AA119" i="5"/>
  <c r="X119" i="5"/>
  <c r="AA116" i="5"/>
  <c r="Y116" i="5"/>
  <c r="Z116" i="5"/>
  <c r="X116" i="5"/>
  <c r="X225" i="5"/>
  <c r="Z225" i="5"/>
  <c r="AA225" i="5"/>
  <c r="Y225" i="5"/>
  <c r="Z148" i="5"/>
  <c r="AA148" i="5"/>
  <c r="Y148" i="5"/>
  <c r="X148" i="5"/>
  <c r="AA152" i="5"/>
  <c r="Z152" i="5"/>
  <c r="Y152" i="5"/>
  <c r="X152" i="5"/>
  <c r="Y188" i="5"/>
  <c r="AA188" i="5"/>
  <c r="Z188" i="5"/>
  <c r="X188" i="5"/>
  <c r="AA40" i="5"/>
  <c r="Z40" i="5"/>
  <c r="Y40" i="5"/>
  <c r="X40" i="5"/>
  <c r="AA195" i="5"/>
  <c r="Z195" i="5"/>
  <c r="Y195" i="5"/>
  <c r="X195" i="5"/>
  <c r="AA173" i="5"/>
  <c r="Y173" i="5"/>
  <c r="X173" i="5"/>
  <c r="Z173" i="5"/>
  <c r="AA31" i="5"/>
  <c r="Z31" i="5"/>
  <c r="Y31" i="5"/>
  <c r="X31" i="5"/>
  <c r="Z33" i="5"/>
  <c r="Y33" i="5"/>
  <c r="AA33" i="5"/>
  <c r="X33" i="5"/>
  <c r="AA25" i="5"/>
  <c r="Z25" i="5"/>
  <c r="Y25" i="5"/>
  <c r="X25" i="5"/>
  <c r="AA203" i="5"/>
  <c r="Y203" i="5"/>
  <c r="Z203" i="5"/>
  <c r="X203" i="5"/>
  <c r="Z233" i="5"/>
  <c r="AA233" i="5"/>
  <c r="Y233" i="5"/>
  <c r="X233" i="5"/>
  <c r="AA100" i="5"/>
  <c r="Z100" i="5"/>
  <c r="X100" i="5"/>
  <c r="Y100" i="5"/>
  <c r="AA45" i="5"/>
  <c r="Z45" i="5"/>
  <c r="Y45" i="5"/>
  <c r="X45" i="5"/>
  <c r="Z210" i="5"/>
  <c r="AA210" i="5"/>
  <c r="Y210" i="5"/>
  <c r="X210" i="5"/>
  <c r="Y58" i="5"/>
  <c r="AA176" i="5"/>
  <c r="Z176" i="5"/>
  <c r="Y176" i="5"/>
  <c r="X176" i="5"/>
  <c r="AA242" i="5"/>
  <c r="Y242" i="5"/>
  <c r="Z242" i="5"/>
  <c r="X242" i="5"/>
  <c r="AA263" i="5"/>
  <c r="Y263" i="5"/>
  <c r="Z263" i="5"/>
  <c r="X263" i="5"/>
  <c r="Z160" i="5"/>
  <c r="AC47" i="5"/>
  <c r="AA143" i="5"/>
  <c r="X219" i="5"/>
  <c r="Z167" i="5"/>
  <c r="Y167" i="5"/>
  <c r="AA167" i="5"/>
  <c r="X167" i="5"/>
  <c r="AA29" i="5"/>
  <c r="Z29" i="5"/>
  <c r="Y29" i="5"/>
  <c r="X29" i="5"/>
  <c r="AA94" i="5"/>
  <c r="Z94" i="5"/>
  <c r="Y94" i="5"/>
  <c r="X94" i="5"/>
  <c r="Z110" i="5"/>
  <c r="Y110" i="5"/>
  <c r="X110" i="5"/>
  <c r="AA110" i="5"/>
  <c r="AA67" i="5"/>
  <c r="Z67" i="5"/>
  <c r="Y67" i="5"/>
  <c r="X67" i="5"/>
  <c r="Y237" i="5"/>
  <c r="AA237" i="5"/>
  <c r="Z237" i="5"/>
  <c r="X237" i="5"/>
  <c r="AA90" i="5"/>
  <c r="Z90" i="5"/>
  <c r="Y90" i="5"/>
  <c r="X90" i="5"/>
  <c r="Z131" i="5"/>
  <c r="AA131" i="5"/>
  <c r="Y131" i="5"/>
  <c r="X131" i="5"/>
  <c r="AA234" i="5"/>
  <c r="Y234" i="5"/>
  <c r="Z234" i="5"/>
  <c r="X234" i="5"/>
  <c r="Z80" i="5"/>
  <c r="X80" i="5"/>
  <c r="AA80" i="5"/>
  <c r="Y80" i="5"/>
  <c r="Y44" i="5"/>
  <c r="AA44" i="5"/>
  <c r="Z44" i="5"/>
  <c r="X44" i="5"/>
  <c r="AA126" i="5"/>
  <c r="Z126" i="5"/>
  <c r="Y126" i="5"/>
  <c r="X126" i="5"/>
  <c r="AA175" i="5"/>
  <c r="X175" i="5"/>
  <c r="Z175" i="5"/>
  <c r="Y175" i="5"/>
  <c r="AA130" i="5"/>
  <c r="Y130" i="5"/>
  <c r="Z130" i="5"/>
  <c r="X130" i="5"/>
  <c r="Y16" i="5"/>
  <c r="Z16" i="5"/>
  <c r="AA16" i="5"/>
  <c r="X16" i="5"/>
  <c r="AA218" i="5"/>
  <c r="Z218" i="5"/>
  <c r="Y218" i="5"/>
  <c r="X218" i="5"/>
  <c r="X201" i="5"/>
  <c r="Y201" i="5"/>
  <c r="Z201" i="5"/>
  <c r="AA201" i="5"/>
  <c r="Z82" i="5"/>
  <c r="AA82" i="5"/>
  <c r="X82" i="5"/>
  <c r="Y82" i="5"/>
  <c r="Z265" i="5"/>
  <c r="AA265" i="5"/>
  <c r="Y265" i="5"/>
  <c r="X265" i="5"/>
  <c r="AC153" i="5" l="1"/>
  <c r="AC73" i="5"/>
  <c r="AC24" i="5"/>
  <c r="AC111" i="5"/>
  <c r="AC180" i="5"/>
  <c r="AC142" i="5"/>
  <c r="AC140" i="5"/>
  <c r="AC186" i="5"/>
  <c r="AC260" i="5"/>
  <c r="AC97" i="5"/>
  <c r="AC248" i="5"/>
  <c r="AC144" i="5"/>
  <c r="AC147" i="5"/>
  <c r="AC15" i="5"/>
  <c r="AC251" i="5"/>
  <c r="AC51" i="5"/>
  <c r="AC34" i="5"/>
  <c r="AC9" i="5"/>
  <c r="AC4" i="5"/>
  <c r="AC118" i="5"/>
  <c r="AC196" i="5"/>
  <c r="AC71" i="5"/>
  <c r="AC22" i="5"/>
  <c r="AC177" i="5"/>
  <c r="AC135" i="5"/>
  <c r="AC123" i="5"/>
  <c r="AC200" i="5"/>
  <c r="AC215" i="5"/>
  <c r="AC184" i="5"/>
  <c r="AC206" i="5"/>
  <c r="AC151" i="5"/>
  <c r="AC174" i="5"/>
  <c r="AC83" i="5"/>
  <c r="AC241" i="5"/>
  <c r="AC13" i="5"/>
  <c r="AC226" i="5"/>
  <c r="AC194" i="5"/>
  <c r="AC204" i="5"/>
  <c r="AC212" i="5"/>
  <c r="AC187" i="5"/>
  <c r="AC192" i="5"/>
  <c r="AC6" i="5"/>
  <c r="AC244" i="5"/>
  <c r="AC232" i="5"/>
  <c r="AC87" i="5"/>
  <c r="AC219" i="5"/>
  <c r="AC163" i="5"/>
  <c r="AC27" i="5"/>
  <c r="AC54" i="5"/>
  <c r="AC191" i="5"/>
  <c r="AC35" i="5"/>
  <c r="AC93" i="5"/>
  <c r="AC56" i="5"/>
  <c r="AC52" i="5"/>
  <c r="AC168" i="5"/>
  <c r="AC19" i="5"/>
  <c r="AC146" i="5"/>
  <c r="AC221" i="5"/>
  <c r="AC182" i="5"/>
  <c r="AC30" i="5"/>
  <c r="AC213" i="5"/>
  <c r="AC165" i="5"/>
  <c r="AC218" i="5"/>
  <c r="AC130" i="5"/>
  <c r="AC150" i="5"/>
  <c r="AC77" i="5"/>
  <c r="AC127" i="5"/>
  <c r="AC84" i="5"/>
  <c r="AC104" i="5"/>
  <c r="AC202" i="5"/>
  <c r="AC57" i="5"/>
  <c r="AC265" i="5"/>
  <c r="AC16" i="5"/>
  <c r="AC44" i="5"/>
  <c r="AC234" i="5"/>
  <c r="AC90" i="5"/>
  <c r="AC67" i="5"/>
  <c r="AC94" i="5"/>
  <c r="AC167" i="5"/>
  <c r="AC263" i="5"/>
  <c r="AC176" i="5"/>
  <c r="AC100" i="5"/>
  <c r="AC3" i="5"/>
  <c r="AC220" i="5"/>
  <c r="AC114" i="5"/>
  <c r="AC89" i="5"/>
  <c r="AC103" i="5"/>
  <c r="AC178" i="5"/>
  <c r="AC39" i="5"/>
  <c r="AC86" i="5"/>
  <c r="AC255" i="5"/>
  <c r="AC68" i="5"/>
  <c r="AC128" i="5"/>
  <c r="AC45" i="5"/>
  <c r="AC33" i="5"/>
  <c r="AC40" i="5"/>
  <c r="AC79" i="5"/>
  <c r="AC133" i="5"/>
  <c r="AC156" i="5"/>
  <c r="AC154" i="5"/>
  <c r="AC216" i="5"/>
  <c r="AC158" i="5"/>
  <c r="AC38" i="5"/>
  <c r="AC99" i="5"/>
  <c r="AC138" i="5"/>
  <c r="AC129" i="5"/>
  <c r="AC134" i="5"/>
  <c r="AC132" i="5"/>
  <c r="AC152" i="5"/>
  <c r="AC119" i="5"/>
  <c r="AC145" i="5"/>
  <c r="AC55" i="5"/>
  <c r="AC70" i="5"/>
  <c r="AC23" i="5"/>
  <c r="AC81" i="5"/>
  <c r="AC259" i="5"/>
  <c r="AC189" i="5"/>
  <c r="AC230" i="5"/>
  <c r="AC222" i="5"/>
  <c r="AC48" i="5"/>
  <c r="AC166" i="5"/>
  <c r="AC171" i="5"/>
  <c r="AC264" i="5"/>
  <c r="AC214" i="5"/>
  <c r="AC76" i="5"/>
  <c r="AC197" i="5"/>
  <c r="AC249" i="5"/>
  <c r="AC88" i="5"/>
  <c r="AC115" i="5"/>
  <c r="AC43" i="5"/>
  <c r="AC80" i="5"/>
  <c r="AC50" i="5"/>
  <c r="AC149" i="5"/>
  <c r="AC121" i="5"/>
  <c r="AC69" i="5"/>
  <c r="AC227" i="5"/>
  <c r="AC66" i="5"/>
  <c r="AC12" i="5"/>
  <c r="AC126" i="5"/>
  <c r="AC131" i="5"/>
  <c r="AC237" i="5"/>
  <c r="AC29" i="5"/>
  <c r="AC242" i="5"/>
  <c r="AC25" i="5"/>
  <c r="AC137" i="5"/>
  <c r="AC102" i="5"/>
  <c r="AC61" i="5"/>
  <c r="AC240" i="5"/>
  <c r="AC28" i="5"/>
  <c r="AC63" i="5"/>
  <c r="AC179" i="5"/>
  <c r="AC109" i="5"/>
  <c r="AC136" i="5"/>
  <c r="AC64" i="5"/>
  <c r="AC96" i="5"/>
  <c r="AC261" i="5"/>
  <c r="AC82" i="5"/>
  <c r="AC110" i="5"/>
  <c r="AC210" i="5"/>
  <c r="AC31" i="5"/>
  <c r="AC195" i="5"/>
  <c r="AC225" i="5"/>
  <c r="AC91" i="5"/>
  <c r="AC211" i="5"/>
  <c r="AC53" i="5"/>
  <c r="AC223" i="5"/>
  <c r="AC139" i="5"/>
  <c r="AC183" i="5"/>
  <c r="AC217" i="5"/>
  <c r="AC257" i="5"/>
  <c r="AC193" i="5"/>
  <c r="AC7" i="5"/>
  <c r="AC36" i="5"/>
  <c r="AC74" i="5"/>
  <c r="AC181" i="5"/>
  <c r="AC188" i="5"/>
  <c r="AC148" i="5"/>
  <c r="AC116" i="5"/>
  <c r="AC236" i="5"/>
  <c r="AC26" i="5"/>
  <c r="AC198" i="5"/>
  <c r="AC49" i="5"/>
  <c r="AC245" i="5"/>
  <c r="AC262" i="5"/>
  <c r="AC161" i="5"/>
  <c r="AC209" i="5"/>
  <c r="AC125" i="5"/>
  <c r="AC160" i="5"/>
  <c r="AC205" i="5"/>
  <c r="AC37" i="5"/>
  <c r="AC101" i="5"/>
  <c r="AC92" i="5"/>
  <c r="AC122" i="5"/>
  <c r="AC208" i="5"/>
  <c r="AC190" i="5"/>
  <c r="AC258" i="5"/>
  <c r="AC42" i="5"/>
  <c r="AC106" i="5"/>
  <c r="AC117" i="5"/>
  <c r="AC170" i="5"/>
  <c r="AC17" i="5"/>
  <c r="AC11" i="5"/>
  <c r="AC224" i="5"/>
  <c r="AC8" i="5"/>
  <c r="AC203" i="5"/>
  <c r="AC20" i="5"/>
  <c r="AC14" i="5"/>
  <c r="AC58" i="5"/>
  <c r="AC5" i="5"/>
  <c r="AC18" i="5"/>
  <c r="AC32" i="5"/>
  <c r="AC46" i="5"/>
  <c r="AC41" i="5"/>
  <c r="AC256" i="5"/>
  <c r="AC112" i="5"/>
  <c r="AC239" i="5"/>
  <c r="AC85" i="5"/>
  <c r="AC199" i="5"/>
  <c r="AC229" i="5"/>
  <c r="AC108" i="5"/>
  <c r="AC252" i="5"/>
  <c r="AC10" i="5"/>
  <c r="AC75" i="5"/>
  <c r="AC175" i="5"/>
  <c r="AC173" i="5"/>
  <c r="AC169" i="5"/>
  <c r="AC95" i="5"/>
  <c r="AC143" i="5"/>
  <c r="AC60" i="5"/>
  <c r="AC228" i="5"/>
  <c r="AC172" i="5"/>
  <c r="AC72" i="5"/>
  <c r="AC162" i="5"/>
  <c r="AC113" i="5"/>
  <c r="AC65" i="5"/>
  <c r="AC164" i="5"/>
  <c r="AC254" i="5"/>
  <c r="AC246" i="5"/>
  <c r="AC207" i="5"/>
  <c r="AC231" i="5"/>
  <c r="AC107" i="5"/>
  <c r="AC120" i="5"/>
  <c r="AC98" i="5"/>
  <c r="AC185" i="5"/>
  <c r="AC238" i="5"/>
  <c r="AC21" i="5"/>
  <c r="AC105" i="5"/>
  <c r="AC201" i="5"/>
  <c r="AC233" i="5"/>
  <c r="AC62" i="5"/>
  <c r="AC253" i="5"/>
  <c r="AC78" i="5"/>
  <c r="AC250" i="5"/>
  <c r="AC159" i="5"/>
  <c r="E205" i="1" l="1"/>
  <c r="E123" i="1"/>
  <c r="E77" i="1"/>
  <c r="E88" i="1"/>
  <c r="E73" i="1"/>
  <c r="V4" i="1" l="1"/>
  <c r="V5" i="1"/>
  <c r="V6" i="1"/>
  <c r="V7" i="1"/>
  <c r="AT7" i="1" s="1"/>
  <c r="V8" i="1"/>
  <c r="AW8" i="1" s="1"/>
  <c r="V9" i="1"/>
  <c r="AW9" i="1" s="1"/>
  <c r="V10" i="1"/>
  <c r="AT10" i="1" s="1"/>
  <c r="V11" i="1"/>
  <c r="AT11" i="1" s="1"/>
  <c r="V12" i="1"/>
  <c r="V13" i="1"/>
  <c r="V14" i="1"/>
  <c r="AT14" i="1" s="1"/>
  <c r="V15" i="1"/>
  <c r="AT15" i="1" s="1"/>
  <c r="V16" i="1"/>
  <c r="AW16" i="1" s="1"/>
  <c r="V17" i="1"/>
  <c r="AW17" i="1" s="1"/>
  <c r="V18" i="1"/>
  <c r="AT18" i="1" s="1"/>
  <c r="V19" i="1"/>
  <c r="AU19" i="1" s="1"/>
  <c r="V20" i="1"/>
  <c r="V21" i="1"/>
  <c r="AW21" i="1" s="1"/>
  <c r="V22" i="1"/>
  <c r="AT22" i="1" s="1"/>
  <c r="V23" i="1"/>
  <c r="AT23" i="1" s="1"/>
  <c r="V24" i="1"/>
  <c r="V25" i="1"/>
  <c r="AW25" i="1" s="1"/>
  <c r="V26" i="1"/>
  <c r="V27" i="1"/>
  <c r="AT27" i="1" s="1"/>
  <c r="V28" i="1"/>
  <c r="V29" i="1"/>
  <c r="V30" i="1"/>
  <c r="AT30" i="1" s="1"/>
  <c r="V31" i="1"/>
  <c r="AT31" i="1" s="1"/>
  <c r="V32" i="1"/>
  <c r="AW32" i="1" s="1"/>
  <c r="V33" i="1"/>
  <c r="V34" i="1"/>
  <c r="AW34" i="1" s="1"/>
  <c r="V35" i="1"/>
  <c r="AU35" i="1" s="1"/>
  <c r="V36" i="1"/>
  <c r="V37" i="1"/>
  <c r="V38" i="1"/>
  <c r="AU38" i="1" s="1"/>
  <c r="V39" i="1"/>
  <c r="AT39" i="1" s="1"/>
  <c r="V40" i="1"/>
  <c r="AW40" i="1" s="1"/>
  <c r="V41" i="1"/>
  <c r="AW41" i="1" s="1"/>
  <c r="V42" i="1"/>
  <c r="AT42" i="1" s="1"/>
  <c r="V43" i="1"/>
  <c r="AT43" i="1" s="1"/>
  <c r="V44" i="1"/>
  <c r="V45" i="1"/>
  <c r="V46" i="1"/>
  <c r="AW46" i="1" s="1"/>
  <c r="V47" i="1"/>
  <c r="AT47" i="1" s="1"/>
  <c r="V48" i="1"/>
  <c r="AH48" i="1" s="1"/>
  <c r="V49" i="1"/>
  <c r="AW49" i="1" s="1"/>
  <c r="V50" i="1"/>
  <c r="AW50" i="1" s="1"/>
  <c r="V51" i="1"/>
  <c r="AT51" i="1" s="1"/>
  <c r="V52" i="1"/>
  <c r="V53" i="1"/>
  <c r="AW53" i="1" s="1"/>
  <c r="V54" i="1"/>
  <c r="AU54" i="1" s="1"/>
  <c r="V55" i="1"/>
  <c r="V56" i="1"/>
  <c r="AT56" i="1" s="1"/>
  <c r="V57" i="1"/>
  <c r="AT57" i="1" s="1"/>
  <c r="V58" i="1"/>
  <c r="V59" i="1"/>
  <c r="V60" i="1"/>
  <c r="AW60" i="1" s="1"/>
  <c r="V61" i="1"/>
  <c r="AT61" i="1" s="1"/>
  <c r="V62" i="1"/>
  <c r="AH62" i="1" s="1"/>
  <c r="V63" i="1"/>
  <c r="V64" i="1"/>
  <c r="AV64" i="1" s="1"/>
  <c r="AZ64" i="1" s="1"/>
  <c r="BA64" i="1" s="1"/>
  <c r="BB64" i="1" s="1"/>
  <c r="V65" i="1"/>
  <c r="AT65" i="1" s="1"/>
  <c r="V66" i="1"/>
  <c r="V67" i="1"/>
  <c r="V68" i="1"/>
  <c r="AW68" i="1" s="1"/>
  <c r="V69" i="1"/>
  <c r="AT69" i="1" s="1"/>
  <c r="V70" i="1"/>
  <c r="AW70" i="1" s="1"/>
  <c r="V71" i="1"/>
  <c r="V72" i="1"/>
  <c r="V73" i="1"/>
  <c r="AT73" i="1" s="1"/>
  <c r="V74" i="1"/>
  <c r="V75" i="1"/>
  <c r="V76" i="1"/>
  <c r="AW76" i="1" s="1"/>
  <c r="V77" i="1"/>
  <c r="AW77" i="1" s="1"/>
  <c r="V78" i="1"/>
  <c r="AW78" i="1" s="1"/>
  <c r="V79" i="1"/>
  <c r="V80" i="1"/>
  <c r="V81" i="1"/>
  <c r="AU81" i="1" s="1"/>
  <c r="V82" i="1"/>
  <c r="V83" i="1"/>
  <c r="V84" i="1"/>
  <c r="AW84" i="1" s="1"/>
  <c r="V85" i="1"/>
  <c r="AT85" i="1" s="1"/>
  <c r="V86" i="1"/>
  <c r="AW86" i="1" s="1"/>
  <c r="V87" i="1"/>
  <c r="V88" i="1"/>
  <c r="AT88" i="1" s="1"/>
  <c r="V89" i="1"/>
  <c r="AT89" i="1" s="1"/>
  <c r="V90" i="1"/>
  <c r="V91" i="1"/>
  <c r="V92" i="1"/>
  <c r="AW92" i="1" s="1"/>
  <c r="V93" i="1"/>
  <c r="AW93" i="1" s="1"/>
  <c r="V94" i="1"/>
  <c r="AW94" i="1" s="1"/>
  <c r="V95" i="1"/>
  <c r="V96" i="1"/>
  <c r="V97" i="1"/>
  <c r="AT97" i="1" s="1"/>
  <c r="V98" i="1"/>
  <c r="V99" i="1"/>
  <c r="AV99" i="1" s="1"/>
  <c r="AZ99" i="1" s="1"/>
  <c r="BA99" i="1" s="1"/>
  <c r="BB99" i="1" s="1"/>
  <c r="V100" i="1"/>
  <c r="AU100" i="1" s="1"/>
  <c r="V101" i="1"/>
  <c r="AW101" i="1" s="1"/>
  <c r="V102" i="1"/>
  <c r="V103" i="1"/>
  <c r="V104" i="1"/>
  <c r="V105" i="1"/>
  <c r="AW105" i="1" s="1"/>
  <c r="V106" i="1"/>
  <c r="AW106" i="1" s="1"/>
  <c r="V107" i="1"/>
  <c r="AW107" i="1" s="1"/>
  <c r="V108" i="1"/>
  <c r="V109" i="1"/>
  <c r="AT109" i="1" s="1"/>
  <c r="V110" i="1"/>
  <c r="AT110" i="1" s="1"/>
  <c r="V111" i="1"/>
  <c r="V112" i="1"/>
  <c r="V113" i="1"/>
  <c r="AU113" i="1" s="1"/>
  <c r="V114" i="1"/>
  <c r="AW114" i="1" s="1"/>
  <c r="V115" i="1"/>
  <c r="AW115" i="1" s="1"/>
  <c r="V116" i="1"/>
  <c r="V117" i="1"/>
  <c r="V118" i="1"/>
  <c r="AT118" i="1" s="1"/>
  <c r="V119" i="1"/>
  <c r="V120" i="1"/>
  <c r="V121" i="1"/>
  <c r="AT121" i="1" s="1"/>
  <c r="V122" i="1"/>
  <c r="AW122" i="1" s="1"/>
  <c r="V123" i="1"/>
  <c r="V124" i="1"/>
  <c r="AT124" i="1" s="1"/>
  <c r="V125" i="1"/>
  <c r="AT125" i="1" s="1"/>
  <c r="V126" i="1"/>
  <c r="V127" i="1"/>
  <c r="V128" i="1"/>
  <c r="AW128" i="1" s="1"/>
  <c r="V129" i="1"/>
  <c r="AT129" i="1" s="1"/>
  <c r="V130" i="1"/>
  <c r="AW130" i="1" s="1"/>
  <c r="V131" i="1"/>
  <c r="V132" i="1"/>
  <c r="V133" i="1"/>
  <c r="AT133" i="1" s="1"/>
  <c r="V134" i="1"/>
  <c r="V135" i="1"/>
  <c r="V136" i="1"/>
  <c r="AW136" i="1" s="1"/>
  <c r="V137" i="1"/>
  <c r="AW137" i="1" s="1"/>
  <c r="V138" i="1"/>
  <c r="AW138" i="1" s="1"/>
  <c r="V139" i="1"/>
  <c r="V140" i="1"/>
  <c r="V141" i="1"/>
  <c r="AT141" i="1" s="1"/>
  <c r="V142" i="1"/>
  <c r="V143" i="1"/>
  <c r="AW143" i="1" s="1"/>
  <c r="V144" i="1"/>
  <c r="AT144" i="1" s="1"/>
  <c r="V145" i="1"/>
  <c r="AW145" i="1" s="1"/>
  <c r="V146" i="1"/>
  <c r="V147" i="1"/>
  <c r="AT147" i="1" s="1"/>
  <c r="V148" i="1"/>
  <c r="AT148" i="1" s="1"/>
  <c r="V149" i="1"/>
  <c r="V150" i="1"/>
  <c r="V151" i="1"/>
  <c r="AW151" i="1" s="1"/>
  <c r="V152" i="1"/>
  <c r="AW152" i="1" s="1"/>
  <c r="V153" i="1"/>
  <c r="AW153" i="1" s="1"/>
  <c r="V154" i="1"/>
  <c r="V155" i="1"/>
  <c r="AT155" i="1" s="1"/>
  <c r="V156" i="1"/>
  <c r="AT156" i="1" s="1"/>
  <c r="V157" i="1"/>
  <c r="V158" i="1"/>
  <c r="V159" i="1"/>
  <c r="AU159" i="1" s="1"/>
  <c r="V160" i="1"/>
  <c r="AV160" i="1" s="1"/>
  <c r="AZ160" i="1" s="1"/>
  <c r="BA160" i="1" s="1"/>
  <c r="BB160" i="1" s="1"/>
  <c r="V161" i="1"/>
  <c r="AW161" i="1" s="1"/>
  <c r="V162" i="1"/>
  <c r="V163" i="1"/>
  <c r="V164" i="1"/>
  <c r="AT164" i="1" s="1"/>
  <c r="V165" i="1"/>
  <c r="V166" i="1"/>
  <c r="V167" i="1"/>
  <c r="AT167" i="1" s="1"/>
  <c r="V168" i="1"/>
  <c r="AW168" i="1" s="1"/>
  <c r="V169" i="1"/>
  <c r="AH169" i="1" s="1"/>
  <c r="V170" i="1"/>
  <c r="V171" i="1"/>
  <c r="V172" i="1"/>
  <c r="AT172" i="1" s="1"/>
  <c r="V173" i="1"/>
  <c r="V174" i="1"/>
  <c r="V175" i="1"/>
  <c r="AW175" i="1" s="1"/>
  <c r="V176" i="1"/>
  <c r="AV176" i="1" s="1"/>
  <c r="AZ176" i="1" s="1"/>
  <c r="BA176" i="1" s="1"/>
  <c r="BB176" i="1" s="1"/>
  <c r="V177" i="1"/>
  <c r="AW177" i="1" s="1"/>
  <c r="V178" i="1"/>
  <c r="AT178" i="1" s="1"/>
  <c r="V179" i="1"/>
  <c r="AT179" i="1" s="1"/>
  <c r="V180" i="1"/>
  <c r="AT180" i="1" s="1"/>
  <c r="V181" i="1"/>
  <c r="V182" i="1"/>
  <c r="V183" i="1"/>
  <c r="AW183" i="1" s="1"/>
  <c r="V184" i="1"/>
  <c r="AT184" i="1" s="1"/>
  <c r="V185" i="1"/>
  <c r="AH185" i="1" s="1"/>
  <c r="V186" i="1"/>
  <c r="V187" i="1"/>
  <c r="V188" i="1"/>
  <c r="AT188" i="1" s="1"/>
  <c r="V189" i="1"/>
  <c r="V190" i="1"/>
  <c r="V191" i="1"/>
  <c r="AW191" i="1" s="1"/>
  <c r="V192" i="1"/>
  <c r="AV192" i="1" s="1"/>
  <c r="AZ192" i="1" s="1"/>
  <c r="BA192" i="1" s="1"/>
  <c r="BB192" i="1" s="1"/>
  <c r="V193" i="1"/>
  <c r="AW193" i="1" s="1"/>
  <c r="V194" i="1"/>
  <c r="V195" i="1"/>
  <c r="V196" i="1"/>
  <c r="AT196" i="1" s="1"/>
  <c r="V197" i="1"/>
  <c r="V198" i="1"/>
  <c r="V199" i="1"/>
  <c r="AW199" i="1" s="1"/>
  <c r="V200" i="1"/>
  <c r="AW200" i="1" s="1"/>
  <c r="V201" i="1"/>
  <c r="AW201" i="1" s="1"/>
  <c r="V202" i="1"/>
  <c r="V203" i="1"/>
  <c r="AT203" i="1" s="1"/>
  <c r="V204" i="1"/>
  <c r="AT204" i="1" s="1"/>
  <c r="V205" i="1"/>
  <c r="V206" i="1"/>
  <c r="V207" i="1"/>
  <c r="AW207" i="1" s="1"/>
  <c r="V208" i="1"/>
  <c r="AT208" i="1" s="1"/>
  <c r="V209" i="1"/>
  <c r="AW209" i="1" s="1"/>
  <c r="V210" i="1"/>
  <c r="AT210" i="1" s="1"/>
  <c r="V211" i="1"/>
  <c r="V212" i="1"/>
  <c r="AT212" i="1" s="1"/>
  <c r="V213" i="1"/>
  <c r="V214" i="1"/>
  <c r="V215" i="1"/>
  <c r="AW215" i="1" s="1"/>
  <c r="V216" i="1"/>
  <c r="AW216" i="1" s="1"/>
  <c r="V217" i="1"/>
  <c r="AW217" i="1" s="1"/>
  <c r="V218" i="1"/>
  <c r="V219" i="1"/>
  <c r="AT219" i="1" s="1"/>
  <c r="V220" i="1"/>
  <c r="AT220" i="1" s="1"/>
  <c r="V221" i="1"/>
  <c r="V222" i="1"/>
  <c r="V223" i="1"/>
  <c r="AW223" i="1" s="1"/>
  <c r="V224" i="1"/>
  <c r="AV224" i="1" s="1"/>
  <c r="AZ224" i="1" s="1"/>
  <c r="BA224" i="1" s="1"/>
  <c r="BB224" i="1" s="1"/>
  <c r="V225" i="1"/>
  <c r="AW225" i="1" s="1"/>
  <c r="V226" i="1"/>
  <c r="V227" i="1"/>
  <c r="AT227" i="1" s="1"/>
  <c r="V228" i="1"/>
  <c r="V229" i="1"/>
  <c r="V230" i="1"/>
  <c r="AW230" i="1" s="1"/>
  <c r="V231" i="1"/>
  <c r="AW231" i="1" s="1"/>
  <c r="V232" i="1"/>
  <c r="V233" i="1"/>
  <c r="AT233" i="1" s="1"/>
  <c r="V234" i="1"/>
  <c r="AT234" i="1" s="1"/>
  <c r="V235" i="1"/>
  <c r="V236" i="1"/>
  <c r="AU236" i="1" s="1"/>
  <c r="V237" i="1"/>
  <c r="AW237" i="1" s="1"/>
  <c r="V238" i="1"/>
  <c r="AW238" i="1" s="1"/>
  <c r="V239" i="1"/>
  <c r="AT239" i="1" s="1"/>
  <c r="V240" i="1"/>
  <c r="V241" i="1"/>
  <c r="AU241" i="1" s="1"/>
  <c r="V242" i="1"/>
  <c r="V243" i="1"/>
  <c r="AU243" i="1" s="1"/>
  <c r="V244" i="1"/>
  <c r="AW244" i="1" s="1"/>
  <c r="V245" i="1"/>
  <c r="AT245" i="1" s="1"/>
  <c r="V246" i="1"/>
  <c r="AW246" i="1" s="1"/>
  <c r="V247" i="1"/>
  <c r="V248" i="1"/>
  <c r="V249" i="1"/>
  <c r="AT249" i="1" s="1"/>
  <c r="V250" i="1"/>
  <c r="V251" i="1"/>
  <c r="V252" i="1"/>
  <c r="AW252" i="1" s="1"/>
  <c r="V253" i="1"/>
  <c r="AT253" i="1" s="1"/>
  <c r="V254" i="1"/>
  <c r="AW254" i="1" s="1"/>
  <c r="V255" i="1"/>
  <c r="V256" i="1"/>
  <c r="AT256" i="1" s="1"/>
  <c r="V257" i="1"/>
  <c r="AT257" i="1" s="1"/>
  <c r="V258" i="1"/>
  <c r="V259" i="1"/>
  <c r="V260" i="1"/>
  <c r="AU260" i="1" s="1"/>
  <c r="V261" i="1"/>
  <c r="AW261" i="1" s="1"/>
  <c r="V262" i="1"/>
  <c r="AW262" i="1" s="1"/>
  <c r="V263" i="1"/>
  <c r="V264" i="1"/>
  <c r="V265" i="1"/>
  <c r="AT265" i="1" s="1"/>
  <c r="V3" i="1"/>
  <c r="AW6" i="1"/>
  <c r="AT200" i="1" l="1"/>
  <c r="AM200" i="1" s="1"/>
  <c r="AT100" i="1"/>
  <c r="AW160" i="1"/>
  <c r="AT183" i="1"/>
  <c r="AX183" i="1" s="1"/>
  <c r="AT81" i="1"/>
  <c r="AW253" i="1"/>
  <c r="AM253" i="1" s="1"/>
  <c r="AW129" i="1"/>
  <c r="AM129" i="1" s="1"/>
  <c r="AH246" i="1"/>
  <c r="AJ246" i="1" s="1"/>
  <c r="AT160" i="1"/>
  <c r="AT77" i="1"/>
  <c r="AM77" i="1" s="1"/>
  <c r="AT261" i="1"/>
  <c r="AX261" i="1" s="1"/>
  <c r="AT159" i="1"/>
  <c r="AT60" i="1"/>
  <c r="AM60" i="1" s="1"/>
  <c r="AW224" i="1"/>
  <c r="AV144" i="1"/>
  <c r="AZ144" i="1" s="1"/>
  <c r="BA144" i="1" s="1"/>
  <c r="BB144" i="1" s="1"/>
  <c r="AT244" i="1"/>
  <c r="AX244" i="1" s="1"/>
  <c r="AU175" i="1"/>
  <c r="AT224" i="1"/>
  <c r="AT137" i="1"/>
  <c r="AL137" i="1" s="1"/>
  <c r="AT38" i="1"/>
  <c r="AW192" i="1"/>
  <c r="AW69" i="1"/>
  <c r="AX69" i="1" s="1"/>
  <c r="AU136" i="1"/>
  <c r="AT223" i="1"/>
  <c r="AM223" i="1" s="1"/>
  <c r="AT19" i="1"/>
  <c r="AW38" i="1"/>
  <c r="AT260" i="1"/>
  <c r="AT237" i="1"/>
  <c r="AX237" i="1" s="1"/>
  <c r="AT199" i="1"/>
  <c r="AM199" i="1" s="1"/>
  <c r="AT176" i="1"/>
  <c r="AT136" i="1"/>
  <c r="AX136" i="1" s="1"/>
  <c r="AT114" i="1"/>
  <c r="AX114" i="1" s="1"/>
  <c r="AT76" i="1"/>
  <c r="AX76" i="1" s="1"/>
  <c r="AT35" i="1"/>
  <c r="AW185" i="1"/>
  <c r="AW61" i="1"/>
  <c r="AX61" i="1" s="1"/>
  <c r="AW30" i="1"/>
  <c r="AM30" i="1" s="1"/>
  <c r="AV253" i="1"/>
  <c r="AZ253" i="1" s="1"/>
  <c r="BA253" i="1" s="1"/>
  <c r="BB253" i="1" s="1"/>
  <c r="AV129" i="1"/>
  <c r="AZ129" i="1" s="1"/>
  <c r="BA129" i="1" s="1"/>
  <c r="BB129" i="1" s="1"/>
  <c r="AU118" i="1"/>
  <c r="AT236" i="1"/>
  <c r="AT216" i="1"/>
  <c r="AM216" i="1" s="1"/>
  <c r="AT175" i="1"/>
  <c r="AL175" i="1" s="1"/>
  <c r="AT152" i="1"/>
  <c r="AM152" i="1" s="1"/>
  <c r="AT113" i="1"/>
  <c r="AT93" i="1"/>
  <c r="AL93" i="1" s="1"/>
  <c r="AT54" i="1"/>
  <c r="AW245" i="1"/>
  <c r="AX245" i="1" s="1"/>
  <c r="AW184" i="1"/>
  <c r="AL184" i="1" s="1"/>
  <c r="AW121" i="1"/>
  <c r="AM121" i="1" s="1"/>
  <c r="AV237" i="1"/>
  <c r="AZ237" i="1" s="1"/>
  <c r="BA237" i="1" s="1"/>
  <c r="BB237" i="1" s="1"/>
  <c r="AV114" i="1"/>
  <c r="AZ114" i="1" s="1"/>
  <c r="BA114" i="1" s="1"/>
  <c r="BB114" i="1" s="1"/>
  <c r="AH107" i="1"/>
  <c r="AJ107" i="1" s="1"/>
  <c r="AT215" i="1"/>
  <c r="AX215" i="1" s="1"/>
  <c r="AT192" i="1"/>
  <c r="AT151" i="1"/>
  <c r="AL151" i="1" s="1"/>
  <c r="AT92" i="1"/>
  <c r="AX92" i="1" s="1"/>
  <c r="AU76" i="1"/>
  <c r="AT241" i="1"/>
  <c r="AT252" i="1"/>
  <c r="AX252" i="1" s="1"/>
  <c r="AT231" i="1"/>
  <c r="AM231" i="1" s="1"/>
  <c r="AT191" i="1"/>
  <c r="AX191" i="1" s="1"/>
  <c r="AT168" i="1"/>
  <c r="AM168" i="1" s="1"/>
  <c r="AT128" i="1"/>
  <c r="AL128" i="1" s="1"/>
  <c r="AT106" i="1"/>
  <c r="AM106" i="1" s="1"/>
  <c r="AT68" i="1"/>
  <c r="AM68" i="1" s="1"/>
  <c r="AT6" i="1"/>
  <c r="AL6" i="1" s="1"/>
  <c r="AW208" i="1"/>
  <c r="AM208" i="1" s="1"/>
  <c r="AW176" i="1"/>
  <c r="AW144" i="1"/>
  <c r="AX144" i="1" s="1"/>
  <c r="AW85" i="1"/>
  <c r="AM85" i="1" s="1"/>
  <c r="AW48" i="1"/>
  <c r="AW10" i="1"/>
  <c r="AM10" i="1" s="1"/>
  <c r="AV208" i="1"/>
  <c r="AZ208" i="1" s="1"/>
  <c r="BA208" i="1" s="1"/>
  <c r="BB208" i="1" s="1"/>
  <c r="AV42" i="1"/>
  <c r="AZ42" i="1" s="1"/>
  <c r="BA42" i="1" s="1"/>
  <c r="BB42" i="1" s="1"/>
  <c r="AT230" i="1"/>
  <c r="AM230" i="1" s="1"/>
  <c r="AT105" i="1"/>
  <c r="AX105" i="1" s="1"/>
  <c r="AT46" i="1"/>
  <c r="AM46" i="1" s="1"/>
  <c r="AW169" i="1"/>
  <c r="AW42" i="1"/>
  <c r="AM42" i="1" s="1"/>
  <c r="AT207" i="1"/>
  <c r="AX207" i="1" s="1"/>
  <c r="AT143" i="1"/>
  <c r="AM143" i="1" s="1"/>
  <c r="AT84" i="1"/>
  <c r="AM84" i="1" s="1"/>
  <c r="AU223" i="1"/>
  <c r="AH80" i="1"/>
  <c r="AJ80" i="1" s="1"/>
  <c r="AU80" i="1"/>
  <c r="AV80" i="1"/>
  <c r="AZ80" i="1" s="1"/>
  <c r="BA80" i="1" s="1"/>
  <c r="BB80" i="1" s="1"/>
  <c r="AW80" i="1"/>
  <c r="AT80" i="1"/>
  <c r="AU259" i="1"/>
  <c r="AW259" i="1"/>
  <c r="AV259" i="1"/>
  <c r="AZ259" i="1" s="1"/>
  <c r="BA259" i="1" s="1"/>
  <c r="BB259" i="1" s="1"/>
  <c r="AT259" i="1"/>
  <c r="AU251" i="1"/>
  <c r="AW251" i="1"/>
  <c r="AT251" i="1"/>
  <c r="AV251" i="1"/>
  <c r="AZ251" i="1" s="1"/>
  <c r="BA251" i="1" s="1"/>
  <c r="BB251" i="1" s="1"/>
  <c r="AW243" i="1"/>
  <c r="AV243" i="1"/>
  <c r="AZ243" i="1" s="1"/>
  <c r="BA243" i="1" s="1"/>
  <c r="BB243" i="1" s="1"/>
  <c r="AT243" i="1"/>
  <c r="AU229" i="1"/>
  <c r="AW229" i="1"/>
  <c r="AV229" i="1"/>
  <c r="AZ229" i="1" s="1"/>
  <c r="BA229" i="1" s="1"/>
  <c r="BB229" i="1" s="1"/>
  <c r="AT229" i="1"/>
  <c r="AW222" i="1"/>
  <c r="AU222" i="1"/>
  <c r="AT222" i="1"/>
  <c r="AV222" i="1"/>
  <c r="AZ222" i="1" s="1"/>
  <c r="BA222" i="1" s="1"/>
  <c r="BB222" i="1" s="1"/>
  <c r="AU214" i="1"/>
  <c r="AW214" i="1"/>
  <c r="AV214" i="1"/>
  <c r="AZ214" i="1" s="1"/>
  <c r="BA214" i="1" s="1"/>
  <c r="BB214" i="1" s="1"/>
  <c r="AT214" i="1"/>
  <c r="AU206" i="1"/>
  <c r="AV206" i="1"/>
  <c r="AZ206" i="1" s="1"/>
  <c r="BA206" i="1" s="1"/>
  <c r="BB206" i="1" s="1"/>
  <c r="AW206" i="1"/>
  <c r="AT206" i="1"/>
  <c r="AW198" i="1"/>
  <c r="AV198" i="1"/>
  <c r="AZ198" i="1" s="1"/>
  <c r="BA198" i="1" s="1"/>
  <c r="BB198" i="1" s="1"/>
  <c r="AT198" i="1"/>
  <c r="AU190" i="1"/>
  <c r="AW190" i="1"/>
  <c r="AT190" i="1"/>
  <c r="AV190" i="1"/>
  <c r="AZ190" i="1" s="1"/>
  <c r="BA190" i="1" s="1"/>
  <c r="BB190" i="1" s="1"/>
  <c r="AW182" i="1"/>
  <c r="AV182" i="1"/>
  <c r="AZ182" i="1" s="1"/>
  <c r="BA182" i="1" s="1"/>
  <c r="BB182" i="1" s="1"/>
  <c r="AT182" i="1"/>
  <c r="AU182" i="1"/>
  <c r="AU174" i="1"/>
  <c r="AV174" i="1"/>
  <c r="AZ174" i="1" s="1"/>
  <c r="BA174" i="1" s="1"/>
  <c r="BB174" i="1" s="1"/>
  <c r="AW174" i="1"/>
  <c r="AT174" i="1"/>
  <c r="AU166" i="1"/>
  <c r="AV166" i="1"/>
  <c r="AZ166" i="1" s="1"/>
  <c r="BA166" i="1" s="1"/>
  <c r="BB166" i="1" s="1"/>
  <c r="AW166" i="1"/>
  <c r="AT166" i="1"/>
  <c r="AW158" i="1"/>
  <c r="AU158" i="1"/>
  <c r="AT158" i="1"/>
  <c r="AV158" i="1"/>
  <c r="AZ158" i="1" s="1"/>
  <c r="BA158" i="1" s="1"/>
  <c r="BB158" i="1" s="1"/>
  <c r="AU150" i="1"/>
  <c r="AW150" i="1"/>
  <c r="AV150" i="1"/>
  <c r="AZ150" i="1" s="1"/>
  <c r="BA150" i="1" s="1"/>
  <c r="BB150" i="1" s="1"/>
  <c r="AT150" i="1"/>
  <c r="AU142" i="1"/>
  <c r="AV142" i="1"/>
  <c r="AZ142" i="1" s="1"/>
  <c r="BA142" i="1" s="1"/>
  <c r="BB142" i="1" s="1"/>
  <c r="AW142" i="1"/>
  <c r="AT142" i="1"/>
  <c r="AV135" i="1"/>
  <c r="AZ135" i="1" s="1"/>
  <c r="BA135" i="1" s="1"/>
  <c r="BB135" i="1" s="1"/>
  <c r="AW135" i="1"/>
  <c r="AT135" i="1"/>
  <c r="AU135" i="1"/>
  <c r="AU127" i="1"/>
  <c r="AW127" i="1"/>
  <c r="AT127" i="1"/>
  <c r="AV127" i="1"/>
  <c r="AZ127" i="1" s="1"/>
  <c r="BA127" i="1" s="1"/>
  <c r="BB127" i="1" s="1"/>
  <c r="AW120" i="1"/>
  <c r="AU120" i="1"/>
  <c r="AV120" i="1"/>
  <c r="AZ120" i="1" s="1"/>
  <c r="BA120" i="1" s="1"/>
  <c r="BB120" i="1" s="1"/>
  <c r="AT120" i="1"/>
  <c r="AU112" i="1"/>
  <c r="AV112" i="1"/>
  <c r="AZ112" i="1" s="1"/>
  <c r="BA112" i="1" s="1"/>
  <c r="BB112" i="1" s="1"/>
  <c r="AW112" i="1"/>
  <c r="AT112" i="1"/>
  <c r="AU104" i="1"/>
  <c r="AV104" i="1"/>
  <c r="AZ104" i="1" s="1"/>
  <c r="BA104" i="1" s="1"/>
  <c r="BB104" i="1" s="1"/>
  <c r="AW104" i="1"/>
  <c r="AT104" i="1"/>
  <c r="AU99" i="1"/>
  <c r="AW99" i="1"/>
  <c r="AT99" i="1"/>
  <c r="AV91" i="1"/>
  <c r="AZ91" i="1" s="1"/>
  <c r="BA91" i="1" s="1"/>
  <c r="BB91" i="1" s="1"/>
  <c r="AU91" i="1"/>
  <c r="AW91" i="1"/>
  <c r="AT91" i="1"/>
  <c r="AU83" i="1"/>
  <c r="AW83" i="1"/>
  <c r="AT83" i="1"/>
  <c r="AV83" i="1"/>
  <c r="AZ83" i="1" s="1"/>
  <c r="BA83" i="1" s="1"/>
  <c r="BB83" i="1" s="1"/>
  <c r="AV75" i="1"/>
  <c r="AZ75" i="1" s="1"/>
  <c r="BA75" i="1" s="1"/>
  <c r="BB75" i="1" s="1"/>
  <c r="AW75" i="1"/>
  <c r="AU75" i="1"/>
  <c r="AT75" i="1"/>
  <c r="AV67" i="1"/>
  <c r="AZ67" i="1" s="1"/>
  <c r="BA67" i="1" s="1"/>
  <c r="BB67" i="1" s="1"/>
  <c r="AU67" i="1"/>
  <c r="AW67" i="1"/>
  <c r="AT67" i="1"/>
  <c r="AV59" i="1"/>
  <c r="AZ59" i="1" s="1"/>
  <c r="BA59" i="1" s="1"/>
  <c r="BB59" i="1" s="1"/>
  <c r="AU59" i="1"/>
  <c r="AW59" i="1"/>
  <c r="AT59" i="1"/>
  <c r="AV53" i="1"/>
  <c r="AZ53" i="1" s="1"/>
  <c r="BA53" i="1" s="1"/>
  <c r="BB53" i="1" s="1"/>
  <c r="AU53" i="1"/>
  <c r="AT53" i="1"/>
  <c r="AV45" i="1"/>
  <c r="AZ45" i="1" s="1"/>
  <c r="BA45" i="1" s="1"/>
  <c r="BB45" i="1" s="1"/>
  <c r="AU45" i="1"/>
  <c r="AW45" i="1"/>
  <c r="AT45" i="1"/>
  <c r="AU37" i="1"/>
  <c r="AW37" i="1"/>
  <c r="AT37" i="1"/>
  <c r="AV37" i="1"/>
  <c r="AZ37" i="1" s="1"/>
  <c r="BA37" i="1" s="1"/>
  <c r="BB37" i="1" s="1"/>
  <c r="AV29" i="1"/>
  <c r="AZ29" i="1" s="1"/>
  <c r="BA29" i="1" s="1"/>
  <c r="BB29" i="1" s="1"/>
  <c r="AU29" i="1"/>
  <c r="AW29" i="1"/>
  <c r="AT29" i="1"/>
  <c r="AU21" i="1"/>
  <c r="AV21" i="1"/>
  <c r="AZ21" i="1" s="1"/>
  <c r="BA21" i="1" s="1"/>
  <c r="BB21" i="1" s="1"/>
  <c r="AT21" i="1"/>
  <c r="AV13" i="1"/>
  <c r="AZ13" i="1" s="1"/>
  <c r="BA13" i="1" s="1"/>
  <c r="BB13" i="1" s="1"/>
  <c r="AU13" i="1"/>
  <c r="AW13" i="1"/>
  <c r="AT13" i="1"/>
  <c r="AV5" i="1"/>
  <c r="AZ5" i="1" s="1"/>
  <c r="BA5" i="1" s="1"/>
  <c r="BB5" i="1" s="1"/>
  <c r="AU5" i="1"/>
  <c r="AW5" i="1"/>
  <c r="AT5" i="1"/>
  <c r="AU198" i="1"/>
  <c r="AH3" i="1"/>
  <c r="AJ3" i="1" s="1"/>
  <c r="AU3" i="1"/>
  <c r="AV3" i="1"/>
  <c r="AZ3" i="1" s="1"/>
  <c r="BA3" i="1" s="1"/>
  <c r="AT3" i="1"/>
  <c r="AW3" i="1"/>
  <c r="AH258" i="1"/>
  <c r="AJ258" i="1" s="1"/>
  <c r="AU258" i="1"/>
  <c r="AV258" i="1"/>
  <c r="AZ258" i="1" s="1"/>
  <c r="BA258" i="1" s="1"/>
  <c r="BB258" i="1" s="1"/>
  <c r="AW258" i="1"/>
  <c r="AT258" i="1"/>
  <c r="AH250" i="1"/>
  <c r="AJ250" i="1" s="1"/>
  <c r="AU250" i="1"/>
  <c r="AV250" i="1"/>
  <c r="AZ250" i="1" s="1"/>
  <c r="BA250" i="1" s="1"/>
  <c r="BB250" i="1" s="1"/>
  <c r="AT250" i="1"/>
  <c r="AW250" i="1"/>
  <c r="AH242" i="1"/>
  <c r="AJ242" i="1" s="1"/>
  <c r="AU242" i="1"/>
  <c r="AV242" i="1"/>
  <c r="AZ242" i="1" s="1"/>
  <c r="BA242" i="1" s="1"/>
  <c r="BB242" i="1" s="1"/>
  <c r="AW242" i="1"/>
  <c r="AT242" i="1"/>
  <c r="AH235" i="1"/>
  <c r="AJ235" i="1" s="1"/>
  <c r="AU235" i="1"/>
  <c r="AV235" i="1"/>
  <c r="AZ235" i="1" s="1"/>
  <c r="BA235" i="1" s="1"/>
  <c r="BB235" i="1" s="1"/>
  <c r="AW235" i="1"/>
  <c r="AT235" i="1"/>
  <c r="AH228" i="1"/>
  <c r="AJ228" i="1" s="1"/>
  <c r="AU228" i="1"/>
  <c r="AV228" i="1"/>
  <c r="AZ228" i="1" s="1"/>
  <c r="BA228" i="1" s="1"/>
  <c r="BB228" i="1" s="1"/>
  <c r="AT228" i="1"/>
  <c r="AW228" i="1"/>
  <c r="AH221" i="1"/>
  <c r="AJ221" i="1" s="1"/>
  <c r="AU221" i="1"/>
  <c r="AV221" i="1"/>
  <c r="AZ221" i="1" s="1"/>
  <c r="BA221" i="1" s="1"/>
  <c r="BB221" i="1" s="1"/>
  <c r="AW221" i="1"/>
  <c r="AT221" i="1"/>
  <c r="AH213" i="1"/>
  <c r="AJ213" i="1" s="1"/>
  <c r="AU213" i="1"/>
  <c r="AV213" i="1"/>
  <c r="AZ213" i="1" s="1"/>
  <c r="BA213" i="1" s="1"/>
  <c r="BB213" i="1" s="1"/>
  <c r="AW213" i="1"/>
  <c r="AT213" i="1"/>
  <c r="AH205" i="1"/>
  <c r="AJ205" i="1" s="1"/>
  <c r="AU205" i="1"/>
  <c r="AV205" i="1"/>
  <c r="AZ205" i="1" s="1"/>
  <c r="BA205" i="1" s="1"/>
  <c r="BB205" i="1" s="1"/>
  <c r="AT205" i="1"/>
  <c r="AW205" i="1"/>
  <c r="AH197" i="1"/>
  <c r="AJ197" i="1" s="1"/>
  <c r="AU197" i="1"/>
  <c r="AV197" i="1"/>
  <c r="AZ197" i="1" s="1"/>
  <c r="BA197" i="1" s="1"/>
  <c r="BB197" i="1" s="1"/>
  <c r="AT197" i="1"/>
  <c r="AW197" i="1"/>
  <c r="AH189" i="1"/>
  <c r="AJ189" i="1" s="1"/>
  <c r="AU189" i="1"/>
  <c r="AV189" i="1"/>
  <c r="AZ189" i="1" s="1"/>
  <c r="BA189" i="1" s="1"/>
  <c r="BB189" i="1" s="1"/>
  <c r="AW189" i="1"/>
  <c r="AT189" i="1"/>
  <c r="AH181" i="1"/>
  <c r="AJ181" i="1" s="1"/>
  <c r="AU181" i="1"/>
  <c r="AV181" i="1"/>
  <c r="AZ181" i="1" s="1"/>
  <c r="BA181" i="1" s="1"/>
  <c r="BB181" i="1" s="1"/>
  <c r="AT181" i="1"/>
  <c r="AW181" i="1"/>
  <c r="AH173" i="1"/>
  <c r="AU173" i="1"/>
  <c r="AV173" i="1"/>
  <c r="AZ173" i="1" s="1"/>
  <c r="BA173" i="1" s="1"/>
  <c r="BB173" i="1" s="1"/>
  <c r="AW173" i="1"/>
  <c r="AT173" i="1"/>
  <c r="AH165" i="1"/>
  <c r="AJ165" i="1" s="1"/>
  <c r="AU165" i="1"/>
  <c r="AV165" i="1"/>
  <c r="AZ165" i="1" s="1"/>
  <c r="BA165" i="1" s="1"/>
  <c r="BB165" i="1" s="1"/>
  <c r="AT165" i="1"/>
  <c r="AW165" i="1"/>
  <c r="AH157" i="1"/>
  <c r="AJ157" i="1" s="1"/>
  <c r="AU157" i="1"/>
  <c r="AV157" i="1"/>
  <c r="AZ157" i="1" s="1"/>
  <c r="BA157" i="1" s="1"/>
  <c r="BB157" i="1" s="1"/>
  <c r="AT157" i="1"/>
  <c r="AW157" i="1"/>
  <c r="AH149" i="1"/>
  <c r="AJ149" i="1" s="1"/>
  <c r="AU149" i="1"/>
  <c r="AV149" i="1"/>
  <c r="AZ149" i="1" s="1"/>
  <c r="BA149" i="1" s="1"/>
  <c r="BB149" i="1" s="1"/>
  <c r="AW149" i="1"/>
  <c r="AT149" i="1"/>
  <c r="AH134" i="1"/>
  <c r="AJ134" i="1" s="1"/>
  <c r="AU134" i="1"/>
  <c r="AV134" i="1"/>
  <c r="AZ134" i="1" s="1"/>
  <c r="BA134" i="1" s="1"/>
  <c r="BB134" i="1" s="1"/>
  <c r="AT134" i="1"/>
  <c r="AW134" i="1"/>
  <c r="AH126" i="1"/>
  <c r="AJ126" i="1" s="1"/>
  <c r="AU126" i="1"/>
  <c r="AV126" i="1"/>
  <c r="AZ126" i="1" s="1"/>
  <c r="BA126" i="1" s="1"/>
  <c r="BB126" i="1" s="1"/>
  <c r="AW126" i="1"/>
  <c r="AT126" i="1"/>
  <c r="AH119" i="1"/>
  <c r="AJ119" i="1" s="1"/>
  <c r="AU119" i="1"/>
  <c r="AV119" i="1"/>
  <c r="AZ119" i="1" s="1"/>
  <c r="BA119" i="1" s="1"/>
  <c r="BB119" i="1" s="1"/>
  <c r="AW119" i="1"/>
  <c r="AT119" i="1"/>
  <c r="AH111" i="1"/>
  <c r="AJ111" i="1" s="1"/>
  <c r="AU111" i="1"/>
  <c r="AV111" i="1"/>
  <c r="AZ111" i="1" s="1"/>
  <c r="BA111" i="1" s="1"/>
  <c r="BB111" i="1" s="1"/>
  <c r="AW111" i="1"/>
  <c r="AT111" i="1"/>
  <c r="AH103" i="1"/>
  <c r="AJ103" i="1" s="1"/>
  <c r="AU103" i="1"/>
  <c r="AV103" i="1"/>
  <c r="AZ103" i="1" s="1"/>
  <c r="BA103" i="1" s="1"/>
  <c r="BB103" i="1" s="1"/>
  <c r="AT103" i="1"/>
  <c r="AW103" i="1"/>
  <c r="AH98" i="1"/>
  <c r="AJ98" i="1" s="1"/>
  <c r="AU98" i="1"/>
  <c r="AV98" i="1"/>
  <c r="AZ98" i="1" s="1"/>
  <c r="BA98" i="1" s="1"/>
  <c r="BB98" i="1" s="1"/>
  <c r="AW98" i="1"/>
  <c r="AT98" i="1"/>
  <c r="AH90" i="1"/>
  <c r="AJ90" i="1" s="1"/>
  <c r="AU90" i="1"/>
  <c r="AV90" i="1"/>
  <c r="AZ90" i="1" s="1"/>
  <c r="BA90" i="1" s="1"/>
  <c r="BB90" i="1" s="1"/>
  <c r="AW90" i="1"/>
  <c r="AT90" i="1"/>
  <c r="AH82" i="1"/>
  <c r="AJ82" i="1" s="1"/>
  <c r="AU82" i="1"/>
  <c r="AW82" i="1"/>
  <c r="AT82" i="1"/>
  <c r="AV82" i="1"/>
  <c r="AZ82" i="1" s="1"/>
  <c r="BA82" i="1" s="1"/>
  <c r="BB82" i="1" s="1"/>
  <c r="AH74" i="1"/>
  <c r="AJ74" i="1" s="1"/>
  <c r="AU74" i="1"/>
  <c r="AV74" i="1"/>
  <c r="AZ74" i="1" s="1"/>
  <c r="BA74" i="1" s="1"/>
  <c r="BB74" i="1" s="1"/>
  <c r="AT74" i="1"/>
  <c r="AW74" i="1"/>
  <c r="AH66" i="1"/>
  <c r="AJ66" i="1" s="1"/>
  <c r="AU66" i="1"/>
  <c r="AV66" i="1"/>
  <c r="AZ66" i="1" s="1"/>
  <c r="BA66" i="1" s="1"/>
  <c r="BB66" i="1" s="1"/>
  <c r="AW66" i="1"/>
  <c r="AT66" i="1"/>
  <c r="AH58" i="1"/>
  <c r="AJ58" i="1" s="1"/>
  <c r="AU58" i="1"/>
  <c r="AV58" i="1"/>
  <c r="AZ58" i="1" s="1"/>
  <c r="BA58" i="1" s="1"/>
  <c r="BB58" i="1" s="1"/>
  <c r="AW58" i="1"/>
  <c r="AT58" i="1"/>
  <c r="AH52" i="1"/>
  <c r="AJ52" i="1" s="1"/>
  <c r="AU52" i="1"/>
  <c r="AV52" i="1"/>
  <c r="AZ52" i="1" s="1"/>
  <c r="BA52" i="1" s="1"/>
  <c r="BB52" i="1" s="1"/>
  <c r="AT52" i="1"/>
  <c r="AW52" i="1"/>
  <c r="AH44" i="1"/>
  <c r="AJ44" i="1" s="1"/>
  <c r="AU44" i="1"/>
  <c r="AV44" i="1"/>
  <c r="AZ44" i="1" s="1"/>
  <c r="BA44" i="1" s="1"/>
  <c r="BB44" i="1" s="1"/>
  <c r="AW44" i="1"/>
  <c r="AT44" i="1"/>
  <c r="AH36" i="1"/>
  <c r="AJ36" i="1" s="1"/>
  <c r="AU36" i="1"/>
  <c r="AV36" i="1"/>
  <c r="AZ36" i="1" s="1"/>
  <c r="BA36" i="1" s="1"/>
  <c r="BB36" i="1" s="1"/>
  <c r="AW36" i="1"/>
  <c r="AT36" i="1"/>
  <c r="AH28" i="1"/>
  <c r="AJ28" i="1" s="1"/>
  <c r="AU28" i="1"/>
  <c r="AV28" i="1"/>
  <c r="AZ28" i="1" s="1"/>
  <c r="BA28" i="1" s="1"/>
  <c r="BB28" i="1" s="1"/>
  <c r="AT28" i="1"/>
  <c r="AW28" i="1"/>
  <c r="AH20" i="1"/>
  <c r="AJ20" i="1" s="1"/>
  <c r="AU20" i="1"/>
  <c r="AT20" i="1"/>
  <c r="AV20" i="1"/>
  <c r="AW20" i="1"/>
  <c r="AH12" i="1"/>
  <c r="AJ12" i="1" s="1"/>
  <c r="AU12" i="1"/>
  <c r="AV12" i="1"/>
  <c r="AZ12" i="1" s="1"/>
  <c r="BA12" i="1" s="1"/>
  <c r="BB12" i="1" s="1"/>
  <c r="AW12" i="1"/>
  <c r="AT12" i="1"/>
  <c r="AH4" i="1"/>
  <c r="AJ4" i="1" s="1"/>
  <c r="AU4" i="1"/>
  <c r="AV4" i="1"/>
  <c r="AZ4" i="1" s="1"/>
  <c r="BA4" i="1" s="1"/>
  <c r="BB4" i="1" s="1"/>
  <c r="AW4" i="1"/>
  <c r="AT4" i="1"/>
  <c r="AL183" i="1"/>
  <c r="AX106" i="1"/>
  <c r="AH265" i="1"/>
  <c r="AJ265" i="1" s="1"/>
  <c r="AV265" i="1"/>
  <c r="AZ265" i="1" s="1"/>
  <c r="BA265" i="1" s="1"/>
  <c r="BB265" i="1" s="1"/>
  <c r="AH257" i="1"/>
  <c r="AJ257" i="1" s="1"/>
  <c r="AV257" i="1"/>
  <c r="AZ257" i="1" s="1"/>
  <c r="BA257" i="1" s="1"/>
  <c r="BB257" i="1" s="1"/>
  <c r="AU257" i="1"/>
  <c r="AH249" i="1"/>
  <c r="AJ249" i="1" s="1"/>
  <c r="AV249" i="1"/>
  <c r="AZ249" i="1" s="1"/>
  <c r="BA249" i="1" s="1"/>
  <c r="BB249" i="1" s="1"/>
  <c r="AU249" i="1"/>
  <c r="AH241" i="1"/>
  <c r="AJ241" i="1" s="1"/>
  <c r="AV241" i="1"/>
  <c r="AZ241" i="1" s="1"/>
  <c r="BA241" i="1" s="1"/>
  <c r="BB241" i="1" s="1"/>
  <c r="AH234" i="1"/>
  <c r="AJ234" i="1" s="1"/>
  <c r="AV234" i="1"/>
  <c r="AZ234" i="1" s="1"/>
  <c r="BA234" i="1" s="1"/>
  <c r="BB234" i="1" s="1"/>
  <c r="AU234" i="1"/>
  <c r="AH227" i="1"/>
  <c r="AJ227" i="1" s="1"/>
  <c r="AV227" i="1"/>
  <c r="AZ227" i="1" s="1"/>
  <c r="BA227" i="1" s="1"/>
  <c r="BB227" i="1" s="1"/>
  <c r="AU227" i="1"/>
  <c r="AH220" i="1"/>
  <c r="AJ220" i="1" s="1"/>
  <c r="AV220" i="1"/>
  <c r="AZ220" i="1" s="1"/>
  <c r="BA220" i="1" s="1"/>
  <c r="BB220" i="1" s="1"/>
  <c r="AH212" i="1"/>
  <c r="AJ212" i="1" s="1"/>
  <c r="AV212" i="1"/>
  <c r="AZ212" i="1" s="1"/>
  <c r="BA212" i="1" s="1"/>
  <c r="BB212" i="1" s="1"/>
  <c r="AU212" i="1"/>
  <c r="AH204" i="1"/>
  <c r="AJ204" i="1" s="1"/>
  <c r="AV204" i="1"/>
  <c r="AZ204" i="1" s="1"/>
  <c r="BA204" i="1" s="1"/>
  <c r="BB204" i="1" s="1"/>
  <c r="AH196" i="1"/>
  <c r="AJ196" i="1" s="1"/>
  <c r="AV196" i="1"/>
  <c r="AZ196" i="1" s="1"/>
  <c r="BA196" i="1" s="1"/>
  <c r="BB196" i="1" s="1"/>
  <c r="AU196" i="1"/>
  <c r="AH188" i="1"/>
  <c r="AJ188" i="1" s="1"/>
  <c r="AV188" i="1"/>
  <c r="AZ188" i="1" s="1"/>
  <c r="BA188" i="1" s="1"/>
  <c r="BB188" i="1" s="1"/>
  <c r="AU188" i="1"/>
  <c r="AH180" i="1"/>
  <c r="AJ180" i="1" s="1"/>
  <c r="AV180" i="1"/>
  <c r="AZ180" i="1" s="1"/>
  <c r="BA180" i="1" s="1"/>
  <c r="BB180" i="1" s="1"/>
  <c r="AH172" i="1"/>
  <c r="AJ172" i="1" s="1"/>
  <c r="AV172" i="1"/>
  <c r="AZ172" i="1" s="1"/>
  <c r="BA172" i="1" s="1"/>
  <c r="BB172" i="1" s="1"/>
  <c r="AU172" i="1"/>
  <c r="AH164" i="1"/>
  <c r="AJ164" i="1" s="1"/>
  <c r="AV164" i="1"/>
  <c r="AZ164" i="1" s="1"/>
  <c r="BA164" i="1" s="1"/>
  <c r="BB164" i="1" s="1"/>
  <c r="AU164" i="1"/>
  <c r="AH156" i="1"/>
  <c r="AV156" i="1"/>
  <c r="AZ156" i="1" s="1"/>
  <c r="BA156" i="1" s="1"/>
  <c r="BB156" i="1" s="1"/>
  <c r="AH148" i="1"/>
  <c r="AJ148" i="1" s="1"/>
  <c r="AV148" i="1"/>
  <c r="AZ148" i="1" s="1"/>
  <c r="BA148" i="1" s="1"/>
  <c r="BB148" i="1" s="1"/>
  <c r="AU148" i="1"/>
  <c r="AH141" i="1"/>
  <c r="AJ141" i="1" s="1"/>
  <c r="AV141" i="1"/>
  <c r="AZ141" i="1" s="1"/>
  <c r="BA141" i="1" s="1"/>
  <c r="BB141" i="1" s="1"/>
  <c r="AH133" i="1"/>
  <c r="AJ133" i="1" s="1"/>
  <c r="AV133" i="1"/>
  <c r="AZ133" i="1" s="1"/>
  <c r="BA133" i="1" s="1"/>
  <c r="BB133" i="1" s="1"/>
  <c r="AU133" i="1"/>
  <c r="AH125" i="1"/>
  <c r="AJ125" i="1" s="1"/>
  <c r="AV125" i="1"/>
  <c r="AZ125" i="1" s="1"/>
  <c r="BA125" i="1" s="1"/>
  <c r="BB125" i="1" s="1"/>
  <c r="AU125" i="1"/>
  <c r="AH118" i="1"/>
  <c r="AJ118" i="1" s="1"/>
  <c r="AV118" i="1"/>
  <c r="AZ118" i="1" s="1"/>
  <c r="BA118" i="1" s="1"/>
  <c r="BB118" i="1" s="1"/>
  <c r="AH110" i="1"/>
  <c r="AJ110" i="1" s="1"/>
  <c r="AV110" i="1"/>
  <c r="AZ110" i="1" s="1"/>
  <c r="BA110" i="1" s="1"/>
  <c r="BB110" i="1" s="1"/>
  <c r="AU110" i="1"/>
  <c r="AH97" i="1"/>
  <c r="AJ97" i="1" s="1"/>
  <c r="AV97" i="1"/>
  <c r="AZ97" i="1" s="1"/>
  <c r="BA97" i="1" s="1"/>
  <c r="BB97" i="1" s="1"/>
  <c r="AH89" i="1"/>
  <c r="AJ89" i="1" s="1"/>
  <c r="AV89" i="1"/>
  <c r="AZ89" i="1" s="1"/>
  <c r="BA89" i="1" s="1"/>
  <c r="BB89" i="1" s="1"/>
  <c r="AU89" i="1"/>
  <c r="AH81" i="1"/>
  <c r="AJ81" i="1" s="1"/>
  <c r="AV81" i="1"/>
  <c r="AZ81" i="1" s="1"/>
  <c r="BA81" i="1" s="1"/>
  <c r="BB81" i="1" s="1"/>
  <c r="AH73" i="1"/>
  <c r="AJ73" i="1" s="1"/>
  <c r="AV73" i="1"/>
  <c r="AZ73" i="1" s="1"/>
  <c r="BA73" i="1" s="1"/>
  <c r="BB73" i="1" s="1"/>
  <c r="AU73" i="1"/>
  <c r="AV65" i="1"/>
  <c r="AZ65" i="1" s="1"/>
  <c r="BA65" i="1" s="1"/>
  <c r="BB65" i="1" s="1"/>
  <c r="AW65" i="1"/>
  <c r="AX65" i="1" s="1"/>
  <c r="AU65" i="1"/>
  <c r="AH57" i="1"/>
  <c r="AJ57" i="1" s="1"/>
  <c r="AV57" i="1"/>
  <c r="AZ57" i="1" s="1"/>
  <c r="BA57" i="1" s="1"/>
  <c r="BB57" i="1" s="1"/>
  <c r="AW57" i="1"/>
  <c r="AX57" i="1" s="1"/>
  <c r="AH51" i="1"/>
  <c r="AJ51" i="1" s="1"/>
  <c r="AV51" i="1"/>
  <c r="AZ51" i="1" s="1"/>
  <c r="BA51" i="1" s="1"/>
  <c r="BB51" i="1" s="1"/>
  <c r="AW51" i="1"/>
  <c r="AX51" i="1" s="1"/>
  <c r="AU51" i="1"/>
  <c r="AH43" i="1"/>
  <c r="AJ43" i="1" s="1"/>
  <c r="AV43" i="1"/>
  <c r="AZ43" i="1" s="1"/>
  <c r="BA43" i="1" s="1"/>
  <c r="BB43" i="1" s="1"/>
  <c r="AU43" i="1"/>
  <c r="AW43" i="1"/>
  <c r="AX43" i="1" s="1"/>
  <c r="AH35" i="1"/>
  <c r="AJ35" i="1" s="1"/>
  <c r="AV35" i="1"/>
  <c r="AZ35" i="1" s="1"/>
  <c r="BA35" i="1" s="1"/>
  <c r="BB35" i="1" s="1"/>
  <c r="AW35" i="1"/>
  <c r="AV27" i="1"/>
  <c r="AZ27" i="1" s="1"/>
  <c r="BA27" i="1" s="1"/>
  <c r="BB27" i="1" s="1"/>
  <c r="AW27" i="1"/>
  <c r="AX27" i="1" s="1"/>
  <c r="AU27" i="1"/>
  <c r="AH19" i="1"/>
  <c r="AJ19" i="1" s="1"/>
  <c r="AV19" i="1"/>
  <c r="AZ19" i="1" s="1"/>
  <c r="BA19" i="1" s="1"/>
  <c r="BB19" i="1" s="1"/>
  <c r="AW19" i="1"/>
  <c r="AH11" i="1"/>
  <c r="AJ11" i="1" s="1"/>
  <c r="AV11" i="1"/>
  <c r="AZ11" i="1" s="1"/>
  <c r="BA11" i="1" s="1"/>
  <c r="BB11" i="1" s="1"/>
  <c r="AW11" i="1"/>
  <c r="AX11" i="1" s="1"/>
  <c r="AU11" i="1"/>
  <c r="AW260" i="1"/>
  <c r="AX260" i="1" s="1"/>
  <c r="AW236" i="1"/>
  <c r="AW167" i="1"/>
  <c r="AX167" i="1" s="1"/>
  <c r="AW159" i="1"/>
  <c r="AW113" i="1"/>
  <c r="AW100" i="1"/>
  <c r="AW18" i="1"/>
  <c r="AX18" i="1" s="1"/>
  <c r="AU180" i="1"/>
  <c r="AU14" i="1"/>
  <c r="AH264" i="1"/>
  <c r="AJ264" i="1" s="1"/>
  <c r="AU264" i="1"/>
  <c r="AV264" i="1"/>
  <c r="AZ264" i="1" s="1"/>
  <c r="BA264" i="1" s="1"/>
  <c r="BB264" i="1" s="1"/>
  <c r="AH240" i="1"/>
  <c r="AJ240" i="1" s="1"/>
  <c r="AU240" i="1"/>
  <c r="AH211" i="1"/>
  <c r="AJ211" i="1" s="1"/>
  <c r="AU211" i="1"/>
  <c r="AH187" i="1"/>
  <c r="AJ187" i="1" s="1"/>
  <c r="AU187" i="1"/>
  <c r="AV187" i="1"/>
  <c r="AZ187" i="1" s="1"/>
  <c r="BA187" i="1" s="1"/>
  <c r="BB187" i="1" s="1"/>
  <c r="AH171" i="1"/>
  <c r="AJ171" i="1" s="1"/>
  <c r="AU171" i="1"/>
  <c r="AV171" i="1"/>
  <c r="AZ171" i="1" s="1"/>
  <c r="BA171" i="1" s="1"/>
  <c r="BB171" i="1" s="1"/>
  <c r="AH140" i="1"/>
  <c r="AJ140" i="1" s="1"/>
  <c r="AU140" i="1"/>
  <c r="AV140" i="1"/>
  <c r="AZ140" i="1" s="1"/>
  <c r="BA140" i="1" s="1"/>
  <c r="BB140" i="1" s="1"/>
  <c r="AH117" i="1"/>
  <c r="AJ117" i="1" s="1"/>
  <c r="AU117" i="1"/>
  <c r="AH96" i="1"/>
  <c r="AJ96" i="1" s="1"/>
  <c r="AU96" i="1"/>
  <c r="AV96" i="1"/>
  <c r="AZ96" i="1" s="1"/>
  <c r="BA96" i="1" s="1"/>
  <c r="BB96" i="1" s="1"/>
  <c r="AH72" i="1"/>
  <c r="AJ72" i="1" s="1"/>
  <c r="AU72" i="1"/>
  <c r="AV72" i="1"/>
  <c r="AZ72" i="1" s="1"/>
  <c r="BA72" i="1" s="1"/>
  <c r="BB72" i="1" s="1"/>
  <c r="AH50" i="1"/>
  <c r="AJ50" i="1" s="1"/>
  <c r="AU50" i="1"/>
  <c r="AV50" i="1"/>
  <c r="AZ50" i="1" s="1"/>
  <c r="BA50" i="1" s="1"/>
  <c r="BB50" i="1" s="1"/>
  <c r="AV240" i="1"/>
  <c r="AZ240" i="1" s="1"/>
  <c r="BA240" i="1" s="1"/>
  <c r="BB240" i="1" s="1"/>
  <c r="AV117" i="1"/>
  <c r="AZ117" i="1" s="1"/>
  <c r="BA117" i="1" s="1"/>
  <c r="BB117" i="1" s="1"/>
  <c r="AU247" i="1"/>
  <c r="AV247" i="1"/>
  <c r="AZ247" i="1" s="1"/>
  <c r="BA247" i="1" s="1"/>
  <c r="BB247" i="1" s="1"/>
  <c r="AH194" i="1"/>
  <c r="AJ194" i="1" s="1"/>
  <c r="AU194" i="1"/>
  <c r="AV194" i="1"/>
  <c r="AZ194" i="1" s="1"/>
  <c r="BA194" i="1" s="1"/>
  <c r="BB194" i="1" s="1"/>
  <c r="AU162" i="1"/>
  <c r="AV162" i="1"/>
  <c r="AZ162" i="1" s="1"/>
  <c r="BA162" i="1" s="1"/>
  <c r="BB162" i="1" s="1"/>
  <c r="AU131" i="1"/>
  <c r="AV131" i="1"/>
  <c r="AZ131" i="1" s="1"/>
  <c r="BA131" i="1" s="1"/>
  <c r="BB131" i="1" s="1"/>
  <c r="AH79" i="1"/>
  <c r="AJ79" i="1" s="1"/>
  <c r="AU79" i="1"/>
  <c r="AV79" i="1"/>
  <c r="AZ79" i="1" s="1"/>
  <c r="BA79" i="1" s="1"/>
  <c r="BB79" i="1" s="1"/>
  <c r="AU17" i="1"/>
  <c r="AV17" i="1"/>
  <c r="AZ17" i="1" s="1"/>
  <c r="BA17" i="1" s="1"/>
  <c r="BB17" i="1" s="1"/>
  <c r="AV18" i="1"/>
  <c r="AZ18" i="1" s="1"/>
  <c r="BA18" i="1" s="1"/>
  <c r="BB18" i="1" s="1"/>
  <c r="AU57" i="1"/>
  <c r="AH248" i="1"/>
  <c r="AJ248" i="1" s="1"/>
  <c r="AU248" i="1"/>
  <c r="AV248" i="1"/>
  <c r="AZ248" i="1" s="1"/>
  <c r="BA248" i="1" s="1"/>
  <c r="BB248" i="1" s="1"/>
  <c r="AH195" i="1"/>
  <c r="AJ195" i="1" s="1"/>
  <c r="AU195" i="1"/>
  <c r="AH163" i="1"/>
  <c r="AJ163" i="1" s="1"/>
  <c r="AU163" i="1"/>
  <c r="AH132" i="1"/>
  <c r="AJ132" i="1" s="1"/>
  <c r="AU132" i="1"/>
  <c r="AH102" i="1"/>
  <c r="AJ102" i="1" s="1"/>
  <c r="AU102" i="1"/>
  <c r="AH64" i="1"/>
  <c r="AJ64" i="1" s="1"/>
  <c r="AU64" i="1"/>
  <c r="AH26" i="1"/>
  <c r="AJ26" i="1" s="1"/>
  <c r="AU26" i="1"/>
  <c r="AV26" i="1"/>
  <c r="AZ26" i="1" s="1"/>
  <c r="BA26" i="1" s="1"/>
  <c r="BB26" i="1" s="1"/>
  <c r="AV147" i="1"/>
  <c r="AZ147" i="1" s="1"/>
  <c r="BA147" i="1" s="1"/>
  <c r="BB147" i="1" s="1"/>
  <c r="AU255" i="1"/>
  <c r="AV255" i="1"/>
  <c r="AZ255" i="1" s="1"/>
  <c r="BA255" i="1" s="1"/>
  <c r="BB255" i="1" s="1"/>
  <c r="AU226" i="1"/>
  <c r="AV226" i="1"/>
  <c r="AZ226" i="1" s="1"/>
  <c r="BA226" i="1" s="1"/>
  <c r="BB226" i="1" s="1"/>
  <c r="AU202" i="1"/>
  <c r="AV202" i="1"/>
  <c r="AZ202" i="1" s="1"/>
  <c r="BA202" i="1" s="1"/>
  <c r="BB202" i="1" s="1"/>
  <c r="AU170" i="1"/>
  <c r="AV170" i="1"/>
  <c r="AZ170" i="1" s="1"/>
  <c r="BA170" i="1" s="1"/>
  <c r="BB170" i="1" s="1"/>
  <c r="AU146" i="1"/>
  <c r="AV146" i="1"/>
  <c r="AZ146" i="1" s="1"/>
  <c r="BA146" i="1" s="1"/>
  <c r="BB146" i="1" s="1"/>
  <c r="AH123" i="1"/>
  <c r="AJ123" i="1" s="1"/>
  <c r="AU123" i="1"/>
  <c r="AV123" i="1"/>
  <c r="AZ123" i="1" s="1"/>
  <c r="BA123" i="1" s="1"/>
  <c r="BB123" i="1" s="1"/>
  <c r="AU108" i="1"/>
  <c r="AV108" i="1"/>
  <c r="AZ108" i="1" s="1"/>
  <c r="BA108" i="1" s="1"/>
  <c r="BB108" i="1" s="1"/>
  <c r="AU95" i="1"/>
  <c r="AV95" i="1"/>
  <c r="AZ95" i="1" s="1"/>
  <c r="BA95" i="1" s="1"/>
  <c r="BB95" i="1" s="1"/>
  <c r="AU71" i="1"/>
  <c r="AV71" i="1"/>
  <c r="AZ71" i="1" s="1"/>
  <c r="BA71" i="1" s="1"/>
  <c r="BB71" i="1" s="1"/>
  <c r="AH55" i="1"/>
  <c r="AJ55" i="1" s="1"/>
  <c r="AU55" i="1"/>
  <c r="AV55" i="1"/>
  <c r="AZ55" i="1" s="1"/>
  <c r="BA55" i="1" s="1"/>
  <c r="BB55" i="1" s="1"/>
  <c r="AU41" i="1"/>
  <c r="AV41" i="1"/>
  <c r="AZ41" i="1" s="1"/>
  <c r="BA41" i="1" s="1"/>
  <c r="BB41" i="1" s="1"/>
  <c r="AH33" i="1"/>
  <c r="AJ33" i="1" s="1"/>
  <c r="AU33" i="1"/>
  <c r="AV33" i="1"/>
  <c r="AZ33" i="1" s="1"/>
  <c r="BA33" i="1" s="1"/>
  <c r="BB33" i="1" s="1"/>
  <c r="AU9" i="1"/>
  <c r="AV9" i="1"/>
  <c r="AZ9" i="1" s="1"/>
  <c r="BA9" i="1" s="1"/>
  <c r="BB9" i="1" s="1"/>
  <c r="AU246" i="1"/>
  <c r="AV246" i="1"/>
  <c r="AZ246" i="1" s="1"/>
  <c r="BA246" i="1" s="1"/>
  <c r="BB246" i="1" s="1"/>
  <c r="AH225" i="1"/>
  <c r="AJ225" i="1" s="1"/>
  <c r="AU225" i="1"/>
  <c r="AV225" i="1"/>
  <c r="AZ225" i="1" s="1"/>
  <c r="BA225" i="1" s="1"/>
  <c r="BB225" i="1" s="1"/>
  <c r="AH209" i="1"/>
  <c r="AJ209" i="1" s="1"/>
  <c r="AU209" i="1"/>
  <c r="AV209" i="1"/>
  <c r="AZ209" i="1" s="1"/>
  <c r="BA209" i="1" s="1"/>
  <c r="BB209" i="1" s="1"/>
  <c r="AH193" i="1"/>
  <c r="AJ193" i="1" s="1"/>
  <c r="AU193" i="1"/>
  <c r="AV193" i="1"/>
  <c r="AZ193" i="1" s="1"/>
  <c r="BA193" i="1" s="1"/>
  <c r="BB193" i="1" s="1"/>
  <c r="AH177" i="1"/>
  <c r="AJ177" i="1" s="1"/>
  <c r="AU177" i="1"/>
  <c r="AV177" i="1"/>
  <c r="AZ177" i="1" s="1"/>
  <c r="BA177" i="1" s="1"/>
  <c r="BB177" i="1" s="1"/>
  <c r="AH161" i="1"/>
  <c r="AJ161" i="1" s="1"/>
  <c r="AU161" i="1"/>
  <c r="AV161" i="1"/>
  <c r="AZ161" i="1" s="1"/>
  <c r="BA161" i="1" s="1"/>
  <c r="BB161" i="1" s="1"/>
  <c r="AH138" i="1"/>
  <c r="AJ138" i="1" s="1"/>
  <c r="AU138" i="1"/>
  <c r="AV138" i="1"/>
  <c r="AZ138" i="1" s="1"/>
  <c r="BA138" i="1" s="1"/>
  <c r="BB138" i="1" s="1"/>
  <c r="AU122" i="1"/>
  <c r="AV122" i="1"/>
  <c r="AZ122" i="1" s="1"/>
  <c r="BA122" i="1" s="1"/>
  <c r="BB122" i="1" s="1"/>
  <c r="AU107" i="1"/>
  <c r="AV107" i="1"/>
  <c r="AZ107" i="1" s="1"/>
  <c r="BA107" i="1" s="1"/>
  <c r="BB107" i="1" s="1"/>
  <c r="AH101" i="1"/>
  <c r="AJ101" i="1" s="1"/>
  <c r="AU101" i="1"/>
  <c r="AV101" i="1"/>
  <c r="AZ101" i="1" s="1"/>
  <c r="BA101" i="1" s="1"/>
  <c r="BB101" i="1" s="1"/>
  <c r="AH86" i="1"/>
  <c r="AJ86" i="1" s="1"/>
  <c r="AU86" i="1"/>
  <c r="AV86" i="1"/>
  <c r="AZ86" i="1" s="1"/>
  <c r="BA86" i="1" s="1"/>
  <c r="BB86" i="1" s="1"/>
  <c r="AH78" i="1"/>
  <c r="AJ78" i="1" s="1"/>
  <c r="AU78" i="1"/>
  <c r="AV78" i="1"/>
  <c r="AZ78" i="1" s="1"/>
  <c r="BA78" i="1" s="1"/>
  <c r="BB78" i="1" s="1"/>
  <c r="AH70" i="1"/>
  <c r="AJ70" i="1" s="1"/>
  <c r="AU70" i="1"/>
  <c r="AV70" i="1"/>
  <c r="AZ70" i="1" s="1"/>
  <c r="BA70" i="1" s="1"/>
  <c r="BB70" i="1" s="1"/>
  <c r="AU62" i="1"/>
  <c r="AV62" i="1"/>
  <c r="AZ62" i="1" s="1"/>
  <c r="BA62" i="1" s="1"/>
  <c r="BB62" i="1" s="1"/>
  <c r="AU48" i="1"/>
  <c r="AV48" i="1"/>
  <c r="AZ48" i="1" s="1"/>
  <c r="BA48" i="1" s="1"/>
  <c r="BB48" i="1" s="1"/>
  <c r="AH40" i="1"/>
  <c r="AJ40" i="1" s="1"/>
  <c r="AU40" i="1"/>
  <c r="AV40" i="1"/>
  <c r="AZ40" i="1" s="1"/>
  <c r="BA40" i="1" s="1"/>
  <c r="BB40" i="1" s="1"/>
  <c r="AH32" i="1"/>
  <c r="AJ32" i="1" s="1"/>
  <c r="AU32" i="1"/>
  <c r="AV32" i="1"/>
  <c r="AZ32" i="1" s="1"/>
  <c r="BA32" i="1" s="1"/>
  <c r="BB32" i="1" s="1"/>
  <c r="AH24" i="1"/>
  <c r="AJ24" i="1" s="1"/>
  <c r="AU24" i="1"/>
  <c r="AV24" i="1"/>
  <c r="AZ24" i="1" s="1"/>
  <c r="BA24" i="1" s="1"/>
  <c r="BB24" i="1" s="1"/>
  <c r="AH16" i="1"/>
  <c r="AJ16" i="1" s="1"/>
  <c r="AU16" i="1"/>
  <c r="AV16" i="1"/>
  <c r="AZ16" i="1" s="1"/>
  <c r="BA16" i="1" s="1"/>
  <c r="BB16" i="1" s="1"/>
  <c r="AH8" i="1"/>
  <c r="AJ8" i="1" s="1"/>
  <c r="AU8" i="1"/>
  <c r="AV8" i="1"/>
  <c r="AZ8" i="1" s="1"/>
  <c r="BA8" i="1" s="1"/>
  <c r="BB8" i="1" s="1"/>
  <c r="AT264" i="1"/>
  <c r="AT248" i="1"/>
  <c r="AT240" i="1"/>
  <c r="AT211" i="1"/>
  <c r="AT195" i="1"/>
  <c r="AT187" i="1"/>
  <c r="AT171" i="1"/>
  <c r="AT163" i="1"/>
  <c r="AT140" i="1"/>
  <c r="AT132" i="1"/>
  <c r="AT117" i="1"/>
  <c r="AT102" i="1"/>
  <c r="AT96" i="1"/>
  <c r="AT72" i="1"/>
  <c r="AT64" i="1"/>
  <c r="AT50" i="1"/>
  <c r="AT34" i="1"/>
  <c r="AT26" i="1"/>
  <c r="AW265" i="1"/>
  <c r="AX265" i="1" s="1"/>
  <c r="AW257" i="1"/>
  <c r="AX257" i="1" s="1"/>
  <c r="AW249" i="1"/>
  <c r="AX249" i="1" s="1"/>
  <c r="AW241" i="1"/>
  <c r="AW234" i="1"/>
  <c r="AX234" i="1" s="1"/>
  <c r="AW227" i="1"/>
  <c r="AX227" i="1" s="1"/>
  <c r="AW220" i="1"/>
  <c r="AX220" i="1" s="1"/>
  <c r="AW212" i="1"/>
  <c r="AX212" i="1" s="1"/>
  <c r="AW204" i="1"/>
  <c r="AX204" i="1" s="1"/>
  <c r="AW196" i="1"/>
  <c r="AX196" i="1" s="1"/>
  <c r="AW188" i="1"/>
  <c r="AX188" i="1" s="1"/>
  <c r="AW180" i="1"/>
  <c r="AX180" i="1" s="1"/>
  <c r="AW172" i="1"/>
  <c r="AX172" i="1" s="1"/>
  <c r="AW164" i="1"/>
  <c r="AX164" i="1" s="1"/>
  <c r="AW156" i="1"/>
  <c r="AW148" i="1"/>
  <c r="AX148" i="1" s="1"/>
  <c r="AW141" i="1"/>
  <c r="AX141" i="1" s="1"/>
  <c r="AW133" i="1"/>
  <c r="AX133" i="1" s="1"/>
  <c r="AW125" i="1"/>
  <c r="AL125" i="1" s="1"/>
  <c r="AW118" i="1"/>
  <c r="AX118" i="1" s="1"/>
  <c r="AW110" i="1"/>
  <c r="AX110" i="1" s="1"/>
  <c r="AW97" i="1"/>
  <c r="AX97" i="1" s="1"/>
  <c r="AW89" i="1"/>
  <c r="AX89" i="1" s="1"/>
  <c r="AW81" i="1"/>
  <c r="AW73" i="1"/>
  <c r="AX73" i="1" s="1"/>
  <c r="AW64" i="1"/>
  <c r="AW55" i="1"/>
  <c r="AW14" i="1"/>
  <c r="AX14" i="1" s="1"/>
  <c r="AU265" i="1"/>
  <c r="AU220" i="1"/>
  <c r="AH256" i="1"/>
  <c r="AJ256" i="1" s="1"/>
  <c r="AU256" i="1"/>
  <c r="AH233" i="1"/>
  <c r="AJ233" i="1" s="1"/>
  <c r="AU233" i="1"/>
  <c r="AV233" i="1"/>
  <c r="AZ233" i="1" s="1"/>
  <c r="BA233" i="1" s="1"/>
  <c r="BB233" i="1" s="1"/>
  <c r="AH219" i="1"/>
  <c r="AJ219" i="1" s="1"/>
  <c r="AU219" i="1"/>
  <c r="AV219" i="1"/>
  <c r="AZ219" i="1" s="1"/>
  <c r="BA219" i="1" s="1"/>
  <c r="BB219" i="1" s="1"/>
  <c r="AH203" i="1"/>
  <c r="AJ203" i="1" s="1"/>
  <c r="AU203" i="1"/>
  <c r="AV203" i="1"/>
  <c r="AZ203" i="1" s="1"/>
  <c r="BA203" i="1" s="1"/>
  <c r="BB203" i="1" s="1"/>
  <c r="AH179" i="1"/>
  <c r="AJ179" i="1" s="1"/>
  <c r="AU179" i="1"/>
  <c r="AH155" i="1"/>
  <c r="AJ155" i="1" s="1"/>
  <c r="AU155" i="1"/>
  <c r="AV155" i="1"/>
  <c r="AZ155" i="1" s="1"/>
  <c r="BA155" i="1" s="1"/>
  <c r="BB155" i="1" s="1"/>
  <c r="AH147" i="1"/>
  <c r="AJ147" i="1" s="1"/>
  <c r="AU147" i="1"/>
  <c r="AH124" i="1"/>
  <c r="AJ124" i="1" s="1"/>
  <c r="AU124" i="1"/>
  <c r="AV124" i="1"/>
  <c r="AZ124" i="1" s="1"/>
  <c r="BA124" i="1" s="1"/>
  <c r="BB124" i="1" s="1"/>
  <c r="AH109" i="1"/>
  <c r="AJ109" i="1" s="1"/>
  <c r="AU109" i="1"/>
  <c r="AV109" i="1"/>
  <c r="AZ109" i="1" s="1"/>
  <c r="BA109" i="1" s="1"/>
  <c r="BB109" i="1" s="1"/>
  <c r="AH88" i="1"/>
  <c r="AJ88" i="1" s="1"/>
  <c r="AU88" i="1"/>
  <c r="AV88" i="1"/>
  <c r="AZ88" i="1" s="1"/>
  <c r="BA88" i="1" s="1"/>
  <c r="BB88" i="1" s="1"/>
  <c r="AH56" i="1"/>
  <c r="AJ56" i="1" s="1"/>
  <c r="AU56" i="1"/>
  <c r="AV56" i="1"/>
  <c r="AZ56" i="1" s="1"/>
  <c r="BA56" i="1" s="1"/>
  <c r="BB56" i="1" s="1"/>
  <c r="AH42" i="1"/>
  <c r="AJ42" i="1" s="1"/>
  <c r="AU42" i="1"/>
  <c r="AH18" i="1"/>
  <c r="AJ18" i="1" s="1"/>
  <c r="AU18" i="1"/>
  <c r="AV179" i="1"/>
  <c r="AZ179" i="1" s="1"/>
  <c r="BA179" i="1" s="1"/>
  <c r="BB179" i="1" s="1"/>
  <c r="AU263" i="1"/>
  <c r="AV263" i="1"/>
  <c r="AZ263" i="1" s="1"/>
  <c r="BA263" i="1" s="1"/>
  <c r="BB263" i="1" s="1"/>
  <c r="AU232" i="1"/>
  <c r="AV232" i="1"/>
  <c r="AZ232" i="1" s="1"/>
  <c r="BA232" i="1" s="1"/>
  <c r="BB232" i="1" s="1"/>
  <c r="AU218" i="1"/>
  <c r="AV218" i="1"/>
  <c r="AZ218" i="1" s="1"/>
  <c r="BA218" i="1" s="1"/>
  <c r="BB218" i="1" s="1"/>
  <c r="AU186" i="1"/>
  <c r="AV186" i="1"/>
  <c r="AZ186" i="1" s="1"/>
  <c r="BA186" i="1" s="1"/>
  <c r="BB186" i="1" s="1"/>
  <c r="AH154" i="1"/>
  <c r="AJ154" i="1" s="1"/>
  <c r="AU154" i="1"/>
  <c r="AV154" i="1"/>
  <c r="AZ154" i="1" s="1"/>
  <c r="BA154" i="1" s="1"/>
  <c r="BB154" i="1" s="1"/>
  <c r="AU139" i="1"/>
  <c r="AV139" i="1"/>
  <c r="AZ139" i="1" s="1"/>
  <c r="BA139" i="1" s="1"/>
  <c r="BB139" i="1" s="1"/>
  <c r="AU116" i="1"/>
  <c r="AV116" i="1"/>
  <c r="AZ116" i="1" s="1"/>
  <c r="BA116" i="1" s="1"/>
  <c r="BB116" i="1" s="1"/>
  <c r="AU87" i="1"/>
  <c r="AV87" i="1"/>
  <c r="AZ87" i="1" s="1"/>
  <c r="BA87" i="1" s="1"/>
  <c r="BB87" i="1" s="1"/>
  <c r="AU63" i="1"/>
  <c r="AV63" i="1"/>
  <c r="AZ63" i="1" s="1"/>
  <c r="BA63" i="1" s="1"/>
  <c r="BB63" i="1" s="1"/>
  <c r="AU49" i="1"/>
  <c r="AV49" i="1"/>
  <c r="AZ49" i="1" s="1"/>
  <c r="BA49" i="1" s="1"/>
  <c r="BB49" i="1" s="1"/>
  <c r="AH25" i="1"/>
  <c r="AJ25" i="1" s="1"/>
  <c r="AU25" i="1"/>
  <c r="AV25" i="1"/>
  <c r="AZ25" i="1" s="1"/>
  <c r="BA25" i="1" s="1"/>
  <c r="BB25" i="1" s="1"/>
  <c r="AW56" i="1"/>
  <c r="AX56" i="1" s="1"/>
  <c r="AW26" i="1"/>
  <c r="AH262" i="1"/>
  <c r="AJ262" i="1" s="1"/>
  <c r="AU262" i="1"/>
  <c r="AV262" i="1"/>
  <c r="AZ262" i="1" s="1"/>
  <c r="BA262" i="1" s="1"/>
  <c r="BB262" i="1" s="1"/>
  <c r="AH254" i="1"/>
  <c r="AJ254" i="1" s="1"/>
  <c r="AU254" i="1"/>
  <c r="AV254" i="1"/>
  <c r="AZ254" i="1" s="1"/>
  <c r="BA254" i="1" s="1"/>
  <c r="BB254" i="1" s="1"/>
  <c r="AH238" i="1"/>
  <c r="AJ238" i="1" s="1"/>
  <c r="AU238" i="1"/>
  <c r="AV238" i="1"/>
  <c r="AZ238" i="1" s="1"/>
  <c r="BA238" i="1" s="1"/>
  <c r="BB238" i="1" s="1"/>
  <c r="AH217" i="1"/>
  <c r="AJ217" i="1" s="1"/>
  <c r="AU217" i="1"/>
  <c r="AV217" i="1"/>
  <c r="AZ217" i="1" s="1"/>
  <c r="BA217" i="1" s="1"/>
  <c r="BB217" i="1" s="1"/>
  <c r="AH201" i="1"/>
  <c r="AJ201" i="1" s="1"/>
  <c r="AU201" i="1"/>
  <c r="AV201" i="1"/>
  <c r="AZ201" i="1" s="1"/>
  <c r="BA201" i="1" s="1"/>
  <c r="BB201" i="1" s="1"/>
  <c r="AU185" i="1"/>
  <c r="AV185" i="1"/>
  <c r="AZ185" i="1" s="1"/>
  <c r="BA185" i="1" s="1"/>
  <c r="BB185" i="1" s="1"/>
  <c r="AU169" i="1"/>
  <c r="AV169" i="1"/>
  <c r="AZ169" i="1" s="1"/>
  <c r="BA169" i="1" s="1"/>
  <c r="BB169" i="1" s="1"/>
  <c r="AH153" i="1"/>
  <c r="AJ153" i="1" s="1"/>
  <c r="AU153" i="1"/>
  <c r="AV153" i="1"/>
  <c r="AZ153" i="1" s="1"/>
  <c r="BA153" i="1" s="1"/>
  <c r="BB153" i="1" s="1"/>
  <c r="AH145" i="1"/>
  <c r="AJ145" i="1" s="1"/>
  <c r="AU145" i="1"/>
  <c r="AV145" i="1"/>
  <c r="AZ145" i="1" s="1"/>
  <c r="BA145" i="1" s="1"/>
  <c r="BB145" i="1" s="1"/>
  <c r="AH130" i="1"/>
  <c r="AJ130" i="1" s="1"/>
  <c r="AU130" i="1"/>
  <c r="AV130" i="1"/>
  <c r="AZ130" i="1" s="1"/>
  <c r="BA130" i="1" s="1"/>
  <c r="BB130" i="1" s="1"/>
  <c r="AH115" i="1"/>
  <c r="AJ115" i="1" s="1"/>
  <c r="AU115" i="1"/>
  <c r="AV115" i="1"/>
  <c r="AZ115" i="1" s="1"/>
  <c r="BA115" i="1" s="1"/>
  <c r="BB115" i="1" s="1"/>
  <c r="AH94" i="1"/>
  <c r="AJ94" i="1" s="1"/>
  <c r="AU94" i="1"/>
  <c r="AV94" i="1"/>
  <c r="AZ94" i="1" s="1"/>
  <c r="BA94" i="1" s="1"/>
  <c r="BB94" i="1" s="1"/>
  <c r="AU261" i="1"/>
  <c r="AV261" i="1"/>
  <c r="AZ261" i="1" s="1"/>
  <c r="BA261" i="1" s="1"/>
  <c r="BB261" i="1" s="1"/>
  <c r="AU253" i="1"/>
  <c r="AU245" i="1"/>
  <c r="AV245" i="1"/>
  <c r="AZ245" i="1" s="1"/>
  <c r="BA245" i="1" s="1"/>
  <c r="BB245" i="1" s="1"/>
  <c r="AU237" i="1"/>
  <c r="AU231" i="1"/>
  <c r="AV231" i="1"/>
  <c r="AZ231" i="1" s="1"/>
  <c r="BA231" i="1" s="1"/>
  <c r="BB231" i="1" s="1"/>
  <c r="AU224" i="1"/>
  <c r="AU216" i="1"/>
  <c r="AV216" i="1"/>
  <c r="AZ216" i="1" s="1"/>
  <c r="BA216" i="1" s="1"/>
  <c r="BB216" i="1" s="1"/>
  <c r="AU208" i="1"/>
  <c r="AU200" i="1"/>
  <c r="AV200" i="1"/>
  <c r="AZ200" i="1" s="1"/>
  <c r="BA200" i="1" s="1"/>
  <c r="BB200" i="1" s="1"/>
  <c r="AU192" i="1"/>
  <c r="AU184" i="1"/>
  <c r="AV184" i="1"/>
  <c r="AZ184" i="1" s="1"/>
  <c r="BA184" i="1" s="1"/>
  <c r="BB184" i="1" s="1"/>
  <c r="AU176" i="1"/>
  <c r="AU168" i="1"/>
  <c r="AV168" i="1"/>
  <c r="AZ168" i="1" s="1"/>
  <c r="BA168" i="1" s="1"/>
  <c r="BB168" i="1" s="1"/>
  <c r="AU160" i="1"/>
  <c r="AU152" i="1"/>
  <c r="AV152" i="1"/>
  <c r="AZ152" i="1" s="1"/>
  <c r="BA152" i="1" s="1"/>
  <c r="BB152" i="1" s="1"/>
  <c r="AU144" i="1"/>
  <c r="AU137" i="1"/>
  <c r="AV137" i="1"/>
  <c r="AZ137" i="1" s="1"/>
  <c r="BA137" i="1" s="1"/>
  <c r="BB137" i="1" s="1"/>
  <c r="AU129" i="1"/>
  <c r="AU121" i="1"/>
  <c r="AV121" i="1"/>
  <c r="AZ121" i="1" s="1"/>
  <c r="BA121" i="1" s="1"/>
  <c r="BB121" i="1" s="1"/>
  <c r="AU114" i="1"/>
  <c r="AU106" i="1"/>
  <c r="AV106" i="1"/>
  <c r="AZ106" i="1" s="1"/>
  <c r="BA106" i="1" s="1"/>
  <c r="BB106" i="1" s="1"/>
  <c r="AU93" i="1"/>
  <c r="AV93" i="1"/>
  <c r="AZ93" i="1" s="1"/>
  <c r="BA93" i="1" s="1"/>
  <c r="BB93" i="1" s="1"/>
  <c r="AU85" i="1"/>
  <c r="AV85" i="1"/>
  <c r="AZ85" i="1" s="1"/>
  <c r="BA85" i="1" s="1"/>
  <c r="BB85" i="1" s="1"/>
  <c r="AU77" i="1"/>
  <c r="AV77" i="1"/>
  <c r="AZ77" i="1" s="1"/>
  <c r="BA77" i="1" s="1"/>
  <c r="BB77" i="1" s="1"/>
  <c r="AU69" i="1"/>
  <c r="AV69" i="1"/>
  <c r="AZ69" i="1" s="1"/>
  <c r="BA69" i="1" s="1"/>
  <c r="BB69" i="1" s="1"/>
  <c r="AU61" i="1"/>
  <c r="AV61" i="1"/>
  <c r="AZ61" i="1" s="1"/>
  <c r="BA61" i="1" s="1"/>
  <c r="BB61" i="1" s="1"/>
  <c r="AU47" i="1"/>
  <c r="AV47" i="1"/>
  <c r="AZ47" i="1" s="1"/>
  <c r="BA47" i="1" s="1"/>
  <c r="BB47" i="1" s="1"/>
  <c r="AW47" i="1"/>
  <c r="AX47" i="1" s="1"/>
  <c r="AU39" i="1"/>
  <c r="AV39" i="1"/>
  <c r="AZ39" i="1" s="1"/>
  <c r="BA39" i="1" s="1"/>
  <c r="BB39" i="1" s="1"/>
  <c r="AW39" i="1"/>
  <c r="AX39" i="1" s="1"/>
  <c r="AU31" i="1"/>
  <c r="AV31" i="1"/>
  <c r="AZ31" i="1" s="1"/>
  <c r="BA31" i="1" s="1"/>
  <c r="BB31" i="1" s="1"/>
  <c r="AW31" i="1"/>
  <c r="AX31" i="1" s="1"/>
  <c r="AU23" i="1"/>
  <c r="AV23" i="1"/>
  <c r="AZ23" i="1" s="1"/>
  <c r="BA23" i="1" s="1"/>
  <c r="BB23" i="1" s="1"/>
  <c r="AW23" i="1"/>
  <c r="AX23" i="1" s="1"/>
  <c r="AU15" i="1"/>
  <c r="AV15" i="1"/>
  <c r="AZ15" i="1" s="1"/>
  <c r="BA15" i="1" s="1"/>
  <c r="BB15" i="1" s="1"/>
  <c r="AW15" i="1"/>
  <c r="AX15" i="1" s="1"/>
  <c r="AU7" i="1"/>
  <c r="AV7" i="1"/>
  <c r="AZ7" i="1" s="1"/>
  <c r="BA7" i="1" s="1"/>
  <c r="BB7" i="1" s="1"/>
  <c r="AW7" i="1"/>
  <c r="AX7" i="1" s="1"/>
  <c r="AH122" i="1"/>
  <c r="AJ122" i="1" s="1"/>
  <c r="AT263" i="1"/>
  <c r="AT255" i="1"/>
  <c r="AT247" i="1"/>
  <c r="AT232" i="1"/>
  <c r="AT226" i="1"/>
  <c r="AT218" i="1"/>
  <c r="AT202" i="1"/>
  <c r="AT194" i="1"/>
  <c r="AT186" i="1"/>
  <c r="AT170" i="1"/>
  <c r="AT162" i="1"/>
  <c r="AT154" i="1"/>
  <c r="AT146" i="1"/>
  <c r="AT139" i="1"/>
  <c r="AT131" i="1"/>
  <c r="AT123" i="1"/>
  <c r="AT116" i="1"/>
  <c r="AT108" i="1"/>
  <c r="AT95" i="1"/>
  <c r="AT87" i="1"/>
  <c r="AT79" i="1"/>
  <c r="AT71" i="1"/>
  <c r="AT63" i="1"/>
  <c r="AT55" i="1"/>
  <c r="AT49" i="1"/>
  <c r="AX49" i="1" s="1"/>
  <c r="AT41" i="1"/>
  <c r="AX41" i="1" s="1"/>
  <c r="AT33" i="1"/>
  <c r="AT25" i="1"/>
  <c r="AX25" i="1" s="1"/>
  <c r="AT17" i="1"/>
  <c r="AX17" i="1" s="1"/>
  <c r="AT9" i="1"/>
  <c r="AX9" i="1" s="1"/>
  <c r="AW264" i="1"/>
  <c r="AW256" i="1"/>
  <c r="AX256" i="1" s="1"/>
  <c r="AW248" i="1"/>
  <c r="AW240" i="1"/>
  <c r="AW233" i="1"/>
  <c r="AX233" i="1" s="1"/>
  <c r="AW219" i="1"/>
  <c r="AX219" i="1" s="1"/>
  <c r="AW211" i="1"/>
  <c r="AW203" i="1"/>
  <c r="AX203" i="1" s="1"/>
  <c r="AW195" i="1"/>
  <c r="AW187" i="1"/>
  <c r="AW179" i="1"/>
  <c r="AX179" i="1" s="1"/>
  <c r="AW171" i="1"/>
  <c r="AW163" i="1"/>
  <c r="AW155" i="1"/>
  <c r="AX155" i="1" s="1"/>
  <c r="AW147" i="1"/>
  <c r="AX147" i="1" s="1"/>
  <c r="AW140" i="1"/>
  <c r="AW132" i="1"/>
  <c r="AW124" i="1"/>
  <c r="AX124" i="1" s="1"/>
  <c r="AW117" i="1"/>
  <c r="AW109" i="1"/>
  <c r="AX109" i="1" s="1"/>
  <c r="AW102" i="1"/>
  <c r="AW96" i="1"/>
  <c r="AW88" i="1"/>
  <c r="AX88" i="1" s="1"/>
  <c r="AW72" i="1"/>
  <c r="AW63" i="1"/>
  <c r="AW24" i="1"/>
  <c r="AV102" i="1"/>
  <c r="AZ102" i="1" s="1"/>
  <c r="BA102" i="1" s="1"/>
  <c r="BB102" i="1" s="1"/>
  <c r="AU204" i="1"/>
  <c r="AU156" i="1"/>
  <c r="AH34" i="1"/>
  <c r="AJ34" i="1" s="1"/>
  <c r="AU34" i="1"/>
  <c r="AV34" i="1"/>
  <c r="AZ34" i="1" s="1"/>
  <c r="BA34" i="1" s="1"/>
  <c r="BB34" i="1" s="1"/>
  <c r="AH10" i="1"/>
  <c r="AJ10" i="1" s="1"/>
  <c r="AU10" i="1"/>
  <c r="AV10" i="1"/>
  <c r="AZ10" i="1" s="1"/>
  <c r="BA10" i="1" s="1"/>
  <c r="BB10" i="1" s="1"/>
  <c r="AV211" i="1"/>
  <c r="AZ211" i="1" s="1"/>
  <c r="BA211" i="1" s="1"/>
  <c r="BB211" i="1" s="1"/>
  <c r="AH239" i="1"/>
  <c r="AJ239" i="1" s="1"/>
  <c r="AU239" i="1"/>
  <c r="AV239" i="1"/>
  <c r="AZ239" i="1" s="1"/>
  <c r="BA239" i="1" s="1"/>
  <c r="BB239" i="1" s="1"/>
  <c r="AU210" i="1"/>
  <c r="AV210" i="1"/>
  <c r="AZ210" i="1" s="1"/>
  <c r="BA210" i="1" s="1"/>
  <c r="BB210" i="1" s="1"/>
  <c r="AU178" i="1"/>
  <c r="AV178" i="1"/>
  <c r="AZ178" i="1" s="1"/>
  <c r="BA178" i="1" s="1"/>
  <c r="BB178" i="1" s="1"/>
  <c r="AH260" i="1"/>
  <c r="AJ260" i="1" s="1"/>
  <c r="AV260" i="1"/>
  <c r="AZ260" i="1" s="1"/>
  <c r="BA260" i="1" s="1"/>
  <c r="BB260" i="1" s="1"/>
  <c r="AH252" i="1"/>
  <c r="AJ252" i="1" s="1"/>
  <c r="AV252" i="1"/>
  <c r="AZ252" i="1" s="1"/>
  <c r="BA252" i="1" s="1"/>
  <c r="BB252" i="1" s="1"/>
  <c r="AU252" i="1"/>
  <c r="AH244" i="1"/>
  <c r="AJ244" i="1" s="1"/>
  <c r="AV244" i="1"/>
  <c r="AZ244" i="1" s="1"/>
  <c r="BA244" i="1" s="1"/>
  <c r="BB244" i="1" s="1"/>
  <c r="AU244" i="1"/>
  <c r="AH236" i="1"/>
  <c r="AJ236" i="1" s="1"/>
  <c r="AV236" i="1"/>
  <c r="AZ236" i="1" s="1"/>
  <c r="BA236" i="1" s="1"/>
  <c r="BB236" i="1" s="1"/>
  <c r="AH230" i="1"/>
  <c r="AJ230" i="1" s="1"/>
  <c r="AV230" i="1"/>
  <c r="AZ230" i="1" s="1"/>
  <c r="BA230" i="1" s="1"/>
  <c r="BB230" i="1" s="1"/>
  <c r="AU230" i="1"/>
  <c r="AH223" i="1"/>
  <c r="AJ223" i="1" s="1"/>
  <c r="AV223" i="1"/>
  <c r="AZ223" i="1" s="1"/>
  <c r="BA223" i="1" s="1"/>
  <c r="BB223" i="1" s="1"/>
  <c r="AH215" i="1"/>
  <c r="AJ215" i="1" s="1"/>
  <c r="AV215" i="1"/>
  <c r="AZ215" i="1" s="1"/>
  <c r="BA215" i="1" s="1"/>
  <c r="BB215" i="1" s="1"/>
  <c r="AU215" i="1"/>
  <c r="AH207" i="1"/>
  <c r="AJ207" i="1" s="1"/>
  <c r="AV207" i="1"/>
  <c r="AZ207" i="1" s="1"/>
  <c r="BA207" i="1" s="1"/>
  <c r="BB207" i="1" s="1"/>
  <c r="AU207" i="1"/>
  <c r="AH199" i="1"/>
  <c r="AJ199" i="1" s="1"/>
  <c r="AV199" i="1"/>
  <c r="AZ199" i="1" s="1"/>
  <c r="BA199" i="1" s="1"/>
  <c r="BB199" i="1" s="1"/>
  <c r="AH191" i="1"/>
  <c r="AJ191" i="1" s="1"/>
  <c r="AV191" i="1"/>
  <c r="AZ191" i="1" s="1"/>
  <c r="BA191" i="1" s="1"/>
  <c r="BB191" i="1" s="1"/>
  <c r="AU191" i="1"/>
  <c r="AH183" i="1"/>
  <c r="AJ183" i="1" s="1"/>
  <c r="AV183" i="1"/>
  <c r="AZ183" i="1" s="1"/>
  <c r="BA183" i="1" s="1"/>
  <c r="BB183" i="1" s="1"/>
  <c r="AU183" i="1"/>
  <c r="AH175" i="1"/>
  <c r="AJ175" i="1" s="1"/>
  <c r="AV175" i="1"/>
  <c r="AZ175" i="1" s="1"/>
  <c r="BA175" i="1" s="1"/>
  <c r="BB175" i="1" s="1"/>
  <c r="AH167" i="1"/>
  <c r="AJ167" i="1" s="1"/>
  <c r="AV167" i="1"/>
  <c r="AZ167" i="1" s="1"/>
  <c r="BA167" i="1" s="1"/>
  <c r="BB167" i="1" s="1"/>
  <c r="AU167" i="1"/>
  <c r="AH159" i="1"/>
  <c r="AJ159" i="1" s="1"/>
  <c r="AV159" i="1"/>
  <c r="AZ159" i="1" s="1"/>
  <c r="BA159" i="1" s="1"/>
  <c r="BB159" i="1" s="1"/>
  <c r="AH151" i="1"/>
  <c r="AJ151" i="1" s="1"/>
  <c r="AV151" i="1"/>
  <c r="AZ151" i="1" s="1"/>
  <c r="BA151" i="1" s="1"/>
  <c r="BB151" i="1" s="1"/>
  <c r="AU151" i="1"/>
  <c r="AH143" i="1"/>
  <c r="AJ143" i="1" s="1"/>
  <c r="AV143" i="1"/>
  <c r="AZ143" i="1" s="1"/>
  <c r="BA143" i="1" s="1"/>
  <c r="BB143" i="1" s="1"/>
  <c r="AU143" i="1"/>
  <c r="AH136" i="1"/>
  <c r="AJ136" i="1" s="1"/>
  <c r="AV136" i="1"/>
  <c r="AZ136" i="1" s="1"/>
  <c r="BA136" i="1" s="1"/>
  <c r="BB136" i="1" s="1"/>
  <c r="AH128" i="1"/>
  <c r="AJ128" i="1" s="1"/>
  <c r="AV128" i="1"/>
  <c r="AZ128" i="1" s="1"/>
  <c r="BA128" i="1" s="1"/>
  <c r="BB128" i="1" s="1"/>
  <c r="AU128" i="1"/>
  <c r="AH113" i="1"/>
  <c r="AJ113" i="1" s="1"/>
  <c r="AV113" i="1"/>
  <c r="AZ113" i="1" s="1"/>
  <c r="BA113" i="1" s="1"/>
  <c r="BB113" i="1" s="1"/>
  <c r="AH105" i="1"/>
  <c r="AJ105" i="1" s="1"/>
  <c r="AV105" i="1"/>
  <c r="AZ105" i="1" s="1"/>
  <c r="BA105" i="1" s="1"/>
  <c r="BB105" i="1" s="1"/>
  <c r="AU105" i="1"/>
  <c r="AH100" i="1"/>
  <c r="AJ100" i="1" s="1"/>
  <c r="AV100" i="1"/>
  <c r="AZ100" i="1" s="1"/>
  <c r="BA100" i="1" s="1"/>
  <c r="BB100" i="1" s="1"/>
  <c r="AH92" i="1"/>
  <c r="AJ92" i="1" s="1"/>
  <c r="AV92" i="1"/>
  <c r="AZ92" i="1" s="1"/>
  <c r="BA92" i="1" s="1"/>
  <c r="BB92" i="1" s="1"/>
  <c r="AU92" i="1"/>
  <c r="AH84" i="1"/>
  <c r="AJ84" i="1" s="1"/>
  <c r="AV84" i="1"/>
  <c r="AZ84" i="1" s="1"/>
  <c r="BA84" i="1" s="1"/>
  <c r="BB84" i="1" s="1"/>
  <c r="AU84" i="1"/>
  <c r="AH76" i="1"/>
  <c r="AJ76" i="1" s="1"/>
  <c r="AV76" i="1"/>
  <c r="AZ76" i="1" s="1"/>
  <c r="BA76" i="1" s="1"/>
  <c r="BB76" i="1" s="1"/>
  <c r="AH68" i="1"/>
  <c r="AJ68" i="1" s="1"/>
  <c r="AV68" i="1"/>
  <c r="AZ68" i="1" s="1"/>
  <c r="BA68" i="1" s="1"/>
  <c r="BB68" i="1" s="1"/>
  <c r="AU68" i="1"/>
  <c r="AH60" i="1"/>
  <c r="AJ60" i="1" s="1"/>
  <c r="AV60" i="1"/>
  <c r="AZ60" i="1" s="1"/>
  <c r="BA60" i="1" s="1"/>
  <c r="BB60" i="1" s="1"/>
  <c r="AU60" i="1"/>
  <c r="AH54" i="1"/>
  <c r="AJ54" i="1" s="1"/>
  <c r="AV54" i="1"/>
  <c r="AZ54" i="1" s="1"/>
  <c r="BA54" i="1" s="1"/>
  <c r="BB54" i="1" s="1"/>
  <c r="AH46" i="1"/>
  <c r="AJ46" i="1" s="1"/>
  <c r="AV46" i="1"/>
  <c r="AZ46" i="1" s="1"/>
  <c r="BA46" i="1" s="1"/>
  <c r="BB46" i="1" s="1"/>
  <c r="AU46" i="1"/>
  <c r="AH38" i="1"/>
  <c r="AJ38" i="1" s="1"/>
  <c r="AV38" i="1"/>
  <c r="AZ38" i="1" s="1"/>
  <c r="BA38" i="1" s="1"/>
  <c r="BB38" i="1" s="1"/>
  <c r="AH30" i="1"/>
  <c r="AJ30" i="1" s="1"/>
  <c r="AV30" i="1"/>
  <c r="AZ30" i="1" s="1"/>
  <c r="BA30" i="1" s="1"/>
  <c r="BB30" i="1" s="1"/>
  <c r="AU30" i="1"/>
  <c r="AH22" i="1"/>
  <c r="AJ22" i="1" s="1"/>
  <c r="AV22" i="1"/>
  <c r="AZ22" i="1" s="1"/>
  <c r="BA22" i="1" s="1"/>
  <c r="BB22" i="1" s="1"/>
  <c r="AU22" i="1"/>
  <c r="AH14" i="1"/>
  <c r="AJ14" i="1" s="1"/>
  <c r="AV14" i="1"/>
  <c r="AZ14" i="1" s="1"/>
  <c r="BA14" i="1" s="1"/>
  <c r="BB14" i="1" s="1"/>
  <c r="AH6" i="1"/>
  <c r="AJ6" i="1" s="1"/>
  <c r="AV6" i="1"/>
  <c r="AZ6" i="1" s="1"/>
  <c r="BA6" i="1" s="1"/>
  <c r="BB6" i="1" s="1"/>
  <c r="AU6" i="1"/>
  <c r="AT262" i="1"/>
  <c r="AX262" i="1" s="1"/>
  <c r="AT254" i="1"/>
  <c r="AX254" i="1" s="1"/>
  <c r="AT246" i="1"/>
  <c r="AX246" i="1" s="1"/>
  <c r="AT238" i="1"/>
  <c r="AX238" i="1" s="1"/>
  <c r="AT225" i="1"/>
  <c r="AX225" i="1" s="1"/>
  <c r="AT217" i="1"/>
  <c r="AT209" i="1"/>
  <c r="AT201" i="1"/>
  <c r="AT193" i="1"/>
  <c r="AX193" i="1" s="1"/>
  <c r="AT185" i="1"/>
  <c r="AT177" i="1"/>
  <c r="AX177" i="1" s="1"/>
  <c r="AT169" i="1"/>
  <c r="AT161" i="1"/>
  <c r="AT153" i="1"/>
  <c r="AX153" i="1" s="1"/>
  <c r="AT145" i="1"/>
  <c r="AT138" i="1"/>
  <c r="AT130" i="1"/>
  <c r="AX130" i="1" s="1"/>
  <c r="AT122" i="1"/>
  <c r="AX122" i="1" s="1"/>
  <c r="AT115" i="1"/>
  <c r="AX115" i="1" s="1"/>
  <c r="AT107" i="1"/>
  <c r="AT101" i="1"/>
  <c r="AT94" i="1"/>
  <c r="AT86" i="1"/>
  <c r="AT78" i="1"/>
  <c r="AX78" i="1" s="1"/>
  <c r="AT70" i="1"/>
  <c r="AX70" i="1" s="1"/>
  <c r="AT62" i="1"/>
  <c r="AT48" i="1"/>
  <c r="AT40" i="1"/>
  <c r="AX40" i="1" s="1"/>
  <c r="AT32" i="1"/>
  <c r="AT24" i="1"/>
  <c r="AT16" i="1"/>
  <c r="AT8" i="1"/>
  <c r="AW263" i="1"/>
  <c r="AW255" i="1"/>
  <c r="AW247" i="1"/>
  <c r="AW239" i="1"/>
  <c r="AX239" i="1" s="1"/>
  <c r="AW232" i="1"/>
  <c r="AW226" i="1"/>
  <c r="AW218" i="1"/>
  <c r="AW210" i="1"/>
  <c r="AX210" i="1" s="1"/>
  <c r="AW202" i="1"/>
  <c r="AW194" i="1"/>
  <c r="AW186" i="1"/>
  <c r="AW178" i="1"/>
  <c r="AX178" i="1" s="1"/>
  <c r="AW170" i="1"/>
  <c r="AW162" i="1"/>
  <c r="AW154" i="1"/>
  <c r="AW146" i="1"/>
  <c r="AW139" i="1"/>
  <c r="AW131" i="1"/>
  <c r="AW123" i="1"/>
  <c r="AW116" i="1"/>
  <c r="AW108" i="1"/>
  <c r="AW95" i="1"/>
  <c r="AW87" i="1"/>
  <c r="AW79" i="1"/>
  <c r="AW71" i="1"/>
  <c r="AW62" i="1"/>
  <c r="AW54" i="1"/>
  <c r="AW33" i="1"/>
  <c r="AW22" i="1"/>
  <c r="AX22" i="1" s="1"/>
  <c r="AV256" i="1"/>
  <c r="AZ256" i="1" s="1"/>
  <c r="BA256" i="1" s="1"/>
  <c r="BB256" i="1" s="1"/>
  <c r="AV195" i="1"/>
  <c r="AZ195" i="1" s="1"/>
  <c r="BA195" i="1" s="1"/>
  <c r="BB195" i="1" s="1"/>
  <c r="AV163" i="1"/>
  <c r="AZ163" i="1" s="1"/>
  <c r="BA163" i="1" s="1"/>
  <c r="BB163" i="1" s="1"/>
  <c r="AV132" i="1"/>
  <c r="AZ132" i="1" s="1"/>
  <c r="BA132" i="1" s="1"/>
  <c r="BB132" i="1" s="1"/>
  <c r="AU199" i="1"/>
  <c r="AU141" i="1"/>
  <c r="AU97" i="1"/>
  <c r="AJ185" i="1"/>
  <c r="AJ169" i="1"/>
  <c r="AJ62" i="1"/>
  <c r="AJ48" i="1"/>
  <c r="AH65" i="1"/>
  <c r="AJ65" i="1" s="1"/>
  <c r="AH27" i="1"/>
  <c r="AJ27" i="1" s="1"/>
  <c r="AH263" i="1"/>
  <c r="AJ263" i="1" s="1"/>
  <c r="AH255" i="1"/>
  <c r="AJ255" i="1" s="1"/>
  <c r="AH247" i="1"/>
  <c r="AJ247" i="1" s="1"/>
  <c r="AH232" i="1"/>
  <c r="AJ232" i="1" s="1"/>
  <c r="AH226" i="1"/>
  <c r="AJ226" i="1" s="1"/>
  <c r="AH218" i="1"/>
  <c r="AJ218" i="1" s="1"/>
  <c r="AH210" i="1"/>
  <c r="AJ210" i="1" s="1"/>
  <c r="AH202" i="1"/>
  <c r="AJ202" i="1" s="1"/>
  <c r="AH186" i="1"/>
  <c r="AJ186" i="1" s="1"/>
  <c r="AH178" i="1"/>
  <c r="AJ178" i="1" s="1"/>
  <c r="AH170" i="1"/>
  <c r="AJ170" i="1" s="1"/>
  <c r="AH162" i="1"/>
  <c r="AJ162" i="1" s="1"/>
  <c r="AH146" i="1"/>
  <c r="AJ146" i="1" s="1"/>
  <c r="AH139" i="1"/>
  <c r="AJ139" i="1" s="1"/>
  <c r="AH131" i="1"/>
  <c r="AJ131" i="1" s="1"/>
  <c r="AH116" i="1"/>
  <c r="AJ116" i="1" s="1"/>
  <c r="AH108" i="1"/>
  <c r="AJ108" i="1" s="1"/>
  <c r="AH95" i="1"/>
  <c r="AJ95" i="1" s="1"/>
  <c r="AH87" i="1"/>
  <c r="AJ87" i="1" s="1"/>
  <c r="AH71" i="1"/>
  <c r="AJ71" i="1" s="1"/>
  <c r="AH63" i="1"/>
  <c r="AJ63" i="1" s="1"/>
  <c r="AH49" i="1"/>
  <c r="AJ49" i="1" s="1"/>
  <c r="AH41" i="1"/>
  <c r="AJ41" i="1" s="1"/>
  <c r="AH17" i="1"/>
  <c r="AJ17" i="1" s="1"/>
  <c r="AH9" i="1"/>
  <c r="AJ9" i="1" s="1"/>
  <c r="AH261" i="1"/>
  <c r="AJ261" i="1" s="1"/>
  <c r="AH253" i="1"/>
  <c r="AJ253" i="1" s="1"/>
  <c r="AH245" i="1"/>
  <c r="AJ245" i="1" s="1"/>
  <c r="AH237" i="1"/>
  <c r="AJ237" i="1" s="1"/>
  <c r="AH231" i="1"/>
  <c r="AJ231" i="1" s="1"/>
  <c r="AH224" i="1"/>
  <c r="AJ224" i="1" s="1"/>
  <c r="AH216" i="1"/>
  <c r="AJ216" i="1" s="1"/>
  <c r="AH208" i="1"/>
  <c r="AJ208" i="1" s="1"/>
  <c r="AH200" i="1"/>
  <c r="AJ200" i="1" s="1"/>
  <c r="AH192" i="1"/>
  <c r="AJ192" i="1" s="1"/>
  <c r="AH184" i="1"/>
  <c r="AJ184" i="1" s="1"/>
  <c r="AH176" i="1"/>
  <c r="AJ176" i="1" s="1"/>
  <c r="AH168" i="1"/>
  <c r="AJ168" i="1" s="1"/>
  <c r="AH160" i="1"/>
  <c r="AJ160" i="1" s="1"/>
  <c r="AH152" i="1"/>
  <c r="AJ152" i="1" s="1"/>
  <c r="AH144" i="1"/>
  <c r="AJ144" i="1" s="1"/>
  <c r="AH137" i="1"/>
  <c r="AJ137" i="1" s="1"/>
  <c r="AH129" i="1"/>
  <c r="AJ129" i="1" s="1"/>
  <c r="AH121" i="1"/>
  <c r="AJ121" i="1" s="1"/>
  <c r="AH114" i="1"/>
  <c r="AJ114" i="1" s="1"/>
  <c r="AH106" i="1"/>
  <c r="AJ106" i="1" s="1"/>
  <c r="AH93" i="1"/>
  <c r="AJ93" i="1" s="1"/>
  <c r="AH85" i="1"/>
  <c r="AJ85" i="1" s="1"/>
  <c r="AH77" i="1"/>
  <c r="AJ77" i="1" s="1"/>
  <c r="AH69" i="1"/>
  <c r="AJ69" i="1" s="1"/>
  <c r="AH61" i="1"/>
  <c r="AJ61" i="1" s="1"/>
  <c r="AH47" i="1"/>
  <c r="AJ47" i="1" s="1"/>
  <c r="AH39" i="1"/>
  <c r="AJ39" i="1" s="1"/>
  <c r="AH31" i="1"/>
  <c r="AJ31" i="1" s="1"/>
  <c r="AH23" i="1"/>
  <c r="AJ23" i="1" s="1"/>
  <c r="AH15" i="1"/>
  <c r="AJ15" i="1" s="1"/>
  <c r="AH7" i="1"/>
  <c r="AJ7" i="1" s="1"/>
  <c r="AH259" i="1"/>
  <c r="AJ259" i="1" s="1"/>
  <c r="AH251" i="1"/>
  <c r="AJ251" i="1" s="1"/>
  <c r="AH243" i="1"/>
  <c r="AJ243" i="1" s="1"/>
  <c r="AH229" i="1"/>
  <c r="AJ229" i="1" s="1"/>
  <c r="AH222" i="1"/>
  <c r="AJ222" i="1" s="1"/>
  <c r="AH214" i="1"/>
  <c r="AJ214" i="1" s="1"/>
  <c r="AH206" i="1"/>
  <c r="AJ206" i="1" s="1"/>
  <c r="AH198" i="1"/>
  <c r="AJ198" i="1" s="1"/>
  <c r="AH190" i="1"/>
  <c r="AJ190" i="1" s="1"/>
  <c r="AH182" i="1"/>
  <c r="AJ182" i="1" s="1"/>
  <c r="AH174" i="1"/>
  <c r="AJ174" i="1" s="1"/>
  <c r="AH166" i="1"/>
  <c r="AJ166" i="1" s="1"/>
  <c r="AH158" i="1"/>
  <c r="AJ158" i="1" s="1"/>
  <c r="AH150" i="1"/>
  <c r="AJ150" i="1" s="1"/>
  <c r="AH142" i="1"/>
  <c r="AJ142" i="1" s="1"/>
  <c r="AH135" i="1"/>
  <c r="AJ135" i="1" s="1"/>
  <c r="AH127" i="1"/>
  <c r="AJ127" i="1" s="1"/>
  <c r="AH120" i="1"/>
  <c r="AJ120" i="1" s="1"/>
  <c r="AH112" i="1"/>
  <c r="AJ112" i="1" s="1"/>
  <c r="AH104" i="1"/>
  <c r="AJ104" i="1" s="1"/>
  <c r="AH99" i="1"/>
  <c r="AJ99" i="1" s="1"/>
  <c r="AH91" i="1"/>
  <c r="AJ91" i="1" s="1"/>
  <c r="AH83" i="1"/>
  <c r="AJ83" i="1" s="1"/>
  <c r="AH75" i="1"/>
  <c r="AJ75" i="1" s="1"/>
  <c r="AH67" i="1"/>
  <c r="AJ67" i="1" s="1"/>
  <c r="AH59" i="1"/>
  <c r="AJ59" i="1" s="1"/>
  <c r="AH53" i="1"/>
  <c r="AJ53" i="1" s="1"/>
  <c r="AH45" i="1"/>
  <c r="AJ45" i="1" s="1"/>
  <c r="AH37" i="1"/>
  <c r="AJ37" i="1" s="1"/>
  <c r="AH29" i="1"/>
  <c r="AJ29" i="1" s="1"/>
  <c r="AH21" i="1"/>
  <c r="AJ21" i="1" s="1"/>
  <c r="AH13" i="1"/>
  <c r="AJ13" i="1" s="1"/>
  <c r="AH5" i="1"/>
  <c r="AJ5" i="1" s="1"/>
  <c r="AJ173" i="1"/>
  <c r="AJ156" i="1"/>
  <c r="AX60" i="1" l="1"/>
  <c r="AX48" i="1"/>
  <c r="AX35" i="1"/>
  <c r="AX202" i="1"/>
  <c r="AL92" i="1"/>
  <c r="AX10" i="1"/>
  <c r="AL216" i="1"/>
  <c r="AO216" i="1" s="1"/>
  <c r="AX171" i="1"/>
  <c r="AL121" i="1"/>
  <c r="AP121" i="1" s="1"/>
  <c r="AX224" i="1"/>
  <c r="AM245" i="1"/>
  <c r="AL106" i="1"/>
  <c r="AQ106" i="1" s="1"/>
  <c r="AX93" i="1"/>
  <c r="AX226" i="1"/>
  <c r="AL244" i="1"/>
  <c r="AM244" i="1"/>
  <c r="AX175" i="1"/>
  <c r="AL200" i="1"/>
  <c r="AN200" i="1" s="1"/>
  <c r="AX200" i="1"/>
  <c r="AX185" i="1"/>
  <c r="AX81" i="1"/>
  <c r="AL60" i="1"/>
  <c r="AN60" i="1" s="1"/>
  <c r="AM175" i="1"/>
  <c r="AN175" i="1" s="1"/>
  <c r="AL224" i="1"/>
  <c r="AX253" i="1"/>
  <c r="AL61" i="1"/>
  <c r="AL68" i="1"/>
  <c r="AO68" i="1" s="1"/>
  <c r="AX247" i="1"/>
  <c r="AX187" i="1"/>
  <c r="AM183" i="1"/>
  <c r="AN183" i="1" s="1"/>
  <c r="AM128" i="1"/>
  <c r="AQ128" i="1" s="1"/>
  <c r="AM92" i="1"/>
  <c r="AX128" i="1"/>
  <c r="AX72" i="1"/>
  <c r="AX121" i="1"/>
  <c r="AM38" i="1"/>
  <c r="AX216" i="1"/>
  <c r="AM224" i="1"/>
  <c r="AX159" i="1"/>
  <c r="AZ20" i="1"/>
  <c r="AV266" i="1"/>
  <c r="AL252" i="1"/>
  <c r="AX74" i="1"/>
  <c r="AX197" i="1"/>
  <c r="AX192" i="1"/>
  <c r="AX173" i="1"/>
  <c r="AL237" i="1"/>
  <c r="AM114" i="1"/>
  <c r="AL199" i="1"/>
  <c r="AO199" i="1" s="1"/>
  <c r="AX235" i="1"/>
  <c r="AX68" i="1"/>
  <c r="AX79" i="1"/>
  <c r="AX139" i="1"/>
  <c r="AX77" i="1"/>
  <c r="AX152" i="1"/>
  <c r="AM61" i="1"/>
  <c r="AL42" i="1"/>
  <c r="AN42" i="1" s="1"/>
  <c r="AX223" i="1"/>
  <c r="AL69" i="1"/>
  <c r="AL253" i="1"/>
  <c r="AN253" i="1" s="1"/>
  <c r="AX176" i="1"/>
  <c r="AM6" i="1"/>
  <c r="AQ6" i="1" s="1"/>
  <c r="AL77" i="1"/>
  <c r="AO77" i="1" s="1"/>
  <c r="AM69" i="1"/>
  <c r="AX87" i="1"/>
  <c r="AX146" i="1"/>
  <c r="AX241" i="1"/>
  <c r="AM237" i="1"/>
  <c r="AL152" i="1"/>
  <c r="AN152" i="1" s="1"/>
  <c r="AL192" i="1"/>
  <c r="AX137" i="1"/>
  <c r="AL11" i="1"/>
  <c r="AX19" i="1"/>
  <c r="AX42" i="1"/>
  <c r="AM191" i="1"/>
  <c r="AM105" i="1"/>
  <c r="AL30" i="1"/>
  <c r="AQ30" i="1" s="1"/>
  <c r="AX117" i="1"/>
  <c r="AX6" i="1"/>
  <c r="AX129" i="1"/>
  <c r="AX113" i="1"/>
  <c r="AX30" i="1"/>
  <c r="AX199" i="1"/>
  <c r="AL207" i="1"/>
  <c r="AM207" i="1"/>
  <c r="AL129" i="1"/>
  <c r="AN129" i="1" s="1"/>
  <c r="AM160" i="1"/>
  <c r="AL10" i="1"/>
  <c r="AO10" i="1" s="1"/>
  <c r="AX162" i="1"/>
  <c r="AX168" i="1"/>
  <c r="AX38" i="1"/>
  <c r="AX100" i="1"/>
  <c r="AL38" i="1"/>
  <c r="AL234" i="1"/>
  <c r="AX85" i="1"/>
  <c r="AX67" i="1"/>
  <c r="AX127" i="1"/>
  <c r="AL261" i="1"/>
  <c r="AM137" i="1"/>
  <c r="AO137" i="1" s="1"/>
  <c r="AL204" i="1"/>
  <c r="AL230" i="1"/>
  <c r="AO230" i="1" s="1"/>
  <c r="AM261" i="1"/>
  <c r="AX230" i="1"/>
  <c r="AL19" i="1"/>
  <c r="AX248" i="1"/>
  <c r="AX190" i="1"/>
  <c r="AX95" i="1"/>
  <c r="AX154" i="1"/>
  <c r="AX63" i="1"/>
  <c r="AM265" i="1"/>
  <c r="AL76" i="1"/>
  <c r="AX33" i="1"/>
  <c r="AX232" i="1"/>
  <c r="AM35" i="1"/>
  <c r="AX157" i="1"/>
  <c r="AX104" i="1"/>
  <c r="AX166" i="1"/>
  <c r="AX229" i="1"/>
  <c r="AM19" i="1"/>
  <c r="AX54" i="1"/>
  <c r="AM204" i="1"/>
  <c r="AM180" i="1"/>
  <c r="AL143" i="1"/>
  <c r="AP143" i="1" s="1"/>
  <c r="AL85" i="1"/>
  <c r="AQ85" i="1" s="1"/>
  <c r="AX264" i="1"/>
  <c r="AM234" i="1"/>
  <c r="AX206" i="1"/>
  <c r="AL215" i="1"/>
  <c r="AM176" i="1"/>
  <c r="AX160" i="1"/>
  <c r="AX231" i="1"/>
  <c r="AL136" i="1"/>
  <c r="AM215" i="1"/>
  <c r="AM136" i="1"/>
  <c r="AM159" i="1"/>
  <c r="AL231" i="1"/>
  <c r="AN231" i="1" s="1"/>
  <c r="AL223" i="1"/>
  <c r="AN223" i="1" s="1"/>
  <c r="AL160" i="1"/>
  <c r="AX250" i="1"/>
  <c r="AL31" i="1"/>
  <c r="AM118" i="1"/>
  <c r="AM27" i="1"/>
  <c r="AM93" i="1"/>
  <c r="AN93" i="1" s="1"/>
  <c r="AX143" i="1"/>
  <c r="AM141" i="1"/>
  <c r="AL241" i="1"/>
  <c r="AL47" i="1"/>
  <c r="AL100" i="1"/>
  <c r="AM192" i="1"/>
  <c r="AM151" i="1"/>
  <c r="AN151" i="1" s="1"/>
  <c r="AX195" i="1"/>
  <c r="AX236" i="1"/>
  <c r="AX90" i="1"/>
  <c r="AX149" i="1"/>
  <c r="AX213" i="1"/>
  <c r="AL168" i="1"/>
  <c r="AN168" i="1" s="1"/>
  <c r="AM252" i="1"/>
  <c r="AM31" i="1"/>
  <c r="AM76" i="1"/>
  <c r="AL43" i="1"/>
  <c r="AL249" i="1"/>
  <c r="AX208" i="1"/>
  <c r="AM11" i="1"/>
  <c r="AL164" i="1"/>
  <c r="AL265" i="1"/>
  <c r="AX184" i="1"/>
  <c r="AX103" i="1"/>
  <c r="AX165" i="1"/>
  <c r="AX228" i="1"/>
  <c r="AX37" i="1"/>
  <c r="AL191" i="1"/>
  <c r="AL105" i="1"/>
  <c r="AL114" i="1"/>
  <c r="AL219" i="1"/>
  <c r="AM57" i="1"/>
  <c r="AL27" i="1"/>
  <c r="AL176" i="1"/>
  <c r="AM47" i="1"/>
  <c r="AM184" i="1"/>
  <c r="AN184" i="1" s="1"/>
  <c r="AX135" i="1"/>
  <c r="AL144" i="1"/>
  <c r="AL203" i="1"/>
  <c r="AM113" i="1"/>
  <c r="AL178" i="1"/>
  <c r="AM100" i="1"/>
  <c r="AX84" i="1"/>
  <c r="AX96" i="1"/>
  <c r="AX218" i="1"/>
  <c r="AM148" i="1"/>
  <c r="AL57" i="1"/>
  <c r="AL257" i="1"/>
  <c r="AM110" i="1"/>
  <c r="AX58" i="1"/>
  <c r="AX119" i="1"/>
  <c r="AX242" i="1"/>
  <c r="AL84" i="1"/>
  <c r="AN84" i="1" s="1"/>
  <c r="AX29" i="1"/>
  <c r="AL14" i="1"/>
  <c r="AL23" i="1"/>
  <c r="AM144" i="1"/>
  <c r="AM178" i="1"/>
  <c r="AM43" i="1"/>
  <c r="AM249" i="1"/>
  <c r="AM147" i="1"/>
  <c r="AX151" i="1"/>
  <c r="AX46" i="1"/>
  <c r="AM188" i="1"/>
  <c r="AL81" i="1"/>
  <c r="AL133" i="1"/>
  <c r="AX134" i="1"/>
  <c r="AM14" i="1"/>
  <c r="AL46" i="1"/>
  <c r="AN46" i="1" s="1"/>
  <c r="AL208" i="1"/>
  <c r="AN208" i="1" s="1"/>
  <c r="AL188" i="1"/>
  <c r="AM81" i="1"/>
  <c r="AM133" i="1"/>
  <c r="AL245" i="1"/>
  <c r="AX174" i="1"/>
  <c r="AL88" i="1"/>
  <c r="AX80" i="1"/>
  <c r="AL159" i="1"/>
  <c r="AM16" i="1"/>
  <c r="AL16" i="1"/>
  <c r="AM52" i="1"/>
  <c r="AL52" i="1"/>
  <c r="AL243" i="1"/>
  <c r="AM243" i="1"/>
  <c r="AL145" i="1"/>
  <c r="AM145" i="1"/>
  <c r="AX156" i="1"/>
  <c r="AL156" i="1"/>
  <c r="AL201" i="1"/>
  <c r="AM201" i="1"/>
  <c r="AL240" i="1"/>
  <c r="AM240" i="1"/>
  <c r="AM3" i="1"/>
  <c r="AL3" i="1"/>
  <c r="AM142" i="1"/>
  <c r="AL142" i="1"/>
  <c r="AL24" i="1"/>
  <c r="AM24" i="1"/>
  <c r="AL209" i="1"/>
  <c r="AM209" i="1"/>
  <c r="AM186" i="1"/>
  <c r="AL186" i="1"/>
  <c r="AL34" i="1"/>
  <c r="AM34" i="1"/>
  <c r="AM12" i="1"/>
  <c r="AL12" i="1"/>
  <c r="AM44" i="1"/>
  <c r="AL44" i="1"/>
  <c r="AL5" i="1"/>
  <c r="AM5" i="1"/>
  <c r="AL45" i="1"/>
  <c r="AM45" i="1"/>
  <c r="AL120" i="1"/>
  <c r="AM120" i="1"/>
  <c r="AM124" i="1"/>
  <c r="AM217" i="1"/>
  <c r="AL217" i="1"/>
  <c r="AL50" i="1"/>
  <c r="AM50" i="1"/>
  <c r="AM164" i="1"/>
  <c r="AX5" i="1"/>
  <c r="AM182" i="1"/>
  <c r="AL182" i="1"/>
  <c r="AM222" i="1"/>
  <c r="AL222" i="1"/>
  <c r="AX243" i="1"/>
  <c r="AL124" i="1"/>
  <c r="AM220" i="1"/>
  <c r="AM203" i="1"/>
  <c r="AX116" i="1"/>
  <c r="AM101" i="1"/>
  <c r="AL101" i="1"/>
  <c r="AM161" i="1"/>
  <c r="AL161" i="1"/>
  <c r="AM225" i="1"/>
  <c r="AL225" i="1"/>
  <c r="AX211" i="1"/>
  <c r="AL9" i="1"/>
  <c r="AM9" i="1"/>
  <c r="AL71" i="1"/>
  <c r="AM71" i="1"/>
  <c r="AM131" i="1"/>
  <c r="AL131" i="1"/>
  <c r="AL202" i="1"/>
  <c r="AM202" i="1"/>
  <c r="AL73" i="1"/>
  <c r="AL64" i="1"/>
  <c r="AM64" i="1"/>
  <c r="AM171" i="1"/>
  <c r="AL171" i="1"/>
  <c r="AL172" i="1"/>
  <c r="AM257" i="1"/>
  <c r="AM51" i="1"/>
  <c r="AM156" i="1"/>
  <c r="AL39" i="1"/>
  <c r="AM4" i="1"/>
  <c r="AL4" i="1"/>
  <c r="AM36" i="1"/>
  <c r="AL36" i="1"/>
  <c r="AM66" i="1"/>
  <c r="AL66" i="1"/>
  <c r="AM74" i="1"/>
  <c r="AL74" i="1"/>
  <c r="AM98" i="1"/>
  <c r="AL98" i="1"/>
  <c r="AM126" i="1"/>
  <c r="AL126" i="1"/>
  <c r="AM189" i="1"/>
  <c r="AL189" i="1"/>
  <c r="AM221" i="1"/>
  <c r="AL221" i="1"/>
  <c r="AM228" i="1"/>
  <c r="AL228" i="1"/>
  <c r="AL21" i="1"/>
  <c r="AM21" i="1"/>
  <c r="AX59" i="1"/>
  <c r="AX83" i="1"/>
  <c r="AL99" i="1"/>
  <c r="AM99" i="1"/>
  <c r="AM158" i="1"/>
  <c r="AL158" i="1"/>
  <c r="AM198" i="1"/>
  <c r="AL198" i="1"/>
  <c r="AX259" i="1"/>
  <c r="AL155" i="1"/>
  <c r="AM23" i="1"/>
  <c r="AL260" i="1"/>
  <c r="AM256" i="1"/>
  <c r="AX209" i="1"/>
  <c r="AL54" i="1"/>
  <c r="AL210" i="1"/>
  <c r="AL262" i="1"/>
  <c r="AM262" i="1"/>
  <c r="AM132" i="1"/>
  <c r="AL132" i="1"/>
  <c r="AM205" i="1"/>
  <c r="AL205" i="1"/>
  <c r="AX132" i="1"/>
  <c r="AM140" i="1"/>
  <c r="AL140" i="1"/>
  <c r="AX170" i="1"/>
  <c r="AM123" i="1"/>
  <c r="AL123" i="1"/>
  <c r="AM264" i="1"/>
  <c r="AL264" i="1"/>
  <c r="AL51" i="1"/>
  <c r="AX12" i="1"/>
  <c r="AX44" i="1"/>
  <c r="AM22" i="1"/>
  <c r="AX45" i="1"/>
  <c r="AL83" i="1"/>
  <c r="AM83" i="1"/>
  <c r="AX62" i="1"/>
  <c r="AX123" i="1"/>
  <c r="AX186" i="1"/>
  <c r="AL48" i="1"/>
  <c r="AM48" i="1"/>
  <c r="AL107" i="1"/>
  <c r="AM107" i="1"/>
  <c r="AL169" i="1"/>
  <c r="AM169" i="1"/>
  <c r="AM17" i="1"/>
  <c r="AL17" i="1"/>
  <c r="AM79" i="1"/>
  <c r="AL79" i="1"/>
  <c r="AM139" i="1"/>
  <c r="AL139" i="1"/>
  <c r="AL218" i="1"/>
  <c r="AM218" i="1"/>
  <c r="AM73" i="1"/>
  <c r="AX55" i="1"/>
  <c r="AL72" i="1"/>
  <c r="AM72" i="1"/>
  <c r="AL187" i="1"/>
  <c r="AM187" i="1"/>
  <c r="AM172" i="1"/>
  <c r="AL65" i="1"/>
  <c r="AM65" i="1"/>
  <c r="AL180" i="1"/>
  <c r="AM39" i="1"/>
  <c r="AX4" i="1"/>
  <c r="AX36" i="1"/>
  <c r="AX66" i="1"/>
  <c r="AX98" i="1"/>
  <c r="AX126" i="1"/>
  <c r="AM157" i="1"/>
  <c r="AL157" i="1"/>
  <c r="AX189" i="1"/>
  <c r="AX221" i="1"/>
  <c r="AM250" i="1"/>
  <c r="AL250" i="1"/>
  <c r="AL75" i="1"/>
  <c r="AM75" i="1"/>
  <c r="AX99" i="1"/>
  <c r="AL112" i="1"/>
  <c r="AM112" i="1"/>
  <c r="AX120" i="1"/>
  <c r="AM135" i="1"/>
  <c r="AL135" i="1"/>
  <c r="AM174" i="1"/>
  <c r="AL174" i="1"/>
  <c r="AX182" i="1"/>
  <c r="AM214" i="1"/>
  <c r="AL214" i="1"/>
  <c r="AX222" i="1"/>
  <c r="AM155" i="1"/>
  <c r="AX107" i="1"/>
  <c r="AL167" i="1"/>
  <c r="AM260" i="1"/>
  <c r="AL256" i="1"/>
  <c r="AM54" i="1"/>
  <c r="AM210" i="1"/>
  <c r="AX34" i="1"/>
  <c r="AM138" i="1"/>
  <c r="AL138" i="1"/>
  <c r="AM49" i="1"/>
  <c r="AL49" i="1"/>
  <c r="AM82" i="1"/>
  <c r="AL82" i="1"/>
  <c r="AL148" i="1"/>
  <c r="AM20" i="1"/>
  <c r="AL20" i="1"/>
  <c r="AM258" i="1"/>
  <c r="AL258" i="1"/>
  <c r="AM259" i="1"/>
  <c r="AL259" i="1"/>
  <c r="AM94" i="1"/>
  <c r="AL94" i="1"/>
  <c r="AM63" i="1"/>
  <c r="AL63" i="1"/>
  <c r="AL163" i="1"/>
  <c r="AM163" i="1"/>
  <c r="AM103" i="1"/>
  <c r="AL103" i="1"/>
  <c r="AM134" i="1"/>
  <c r="AL134" i="1"/>
  <c r="AM165" i="1"/>
  <c r="AL165" i="1"/>
  <c r="AM197" i="1"/>
  <c r="AL197" i="1"/>
  <c r="AX258" i="1"/>
  <c r="AL236" i="1"/>
  <c r="AL59" i="1"/>
  <c r="AM59" i="1"/>
  <c r="AM40" i="1"/>
  <c r="AL40" i="1"/>
  <c r="AX71" i="1"/>
  <c r="AX131" i="1"/>
  <c r="AX194" i="1"/>
  <c r="AX255" i="1"/>
  <c r="AM115" i="1"/>
  <c r="AL115" i="1"/>
  <c r="AL177" i="1"/>
  <c r="AM177" i="1"/>
  <c r="AL238" i="1"/>
  <c r="AM238" i="1"/>
  <c r="AX102" i="1"/>
  <c r="AX163" i="1"/>
  <c r="AM25" i="1"/>
  <c r="AL25" i="1"/>
  <c r="AM87" i="1"/>
  <c r="AL87" i="1"/>
  <c r="AM146" i="1"/>
  <c r="AL146" i="1"/>
  <c r="AL226" i="1"/>
  <c r="AM226" i="1"/>
  <c r="AL97" i="1"/>
  <c r="AX64" i="1"/>
  <c r="AX125" i="1"/>
  <c r="AM125" i="1"/>
  <c r="AN125" i="1" s="1"/>
  <c r="AL96" i="1"/>
  <c r="AM96" i="1"/>
  <c r="AM195" i="1"/>
  <c r="AL195" i="1"/>
  <c r="AL35" i="1"/>
  <c r="AL118" i="1"/>
  <c r="AL196" i="1"/>
  <c r="AM89" i="1"/>
  <c r="AL212" i="1"/>
  <c r="AX101" i="1"/>
  <c r="AX28" i="1"/>
  <c r="AM58" i="1"/>
  <c r="AL58" i="1"/>
  <c r="AM90" i="1"/>
  <c r="AL90" i="1"/>
  <c r="AM119" i="1"/>
  <c r="AL119" i="1"/>
  <c r="AM149" i="1"/>
  <c r="AL149" i="1"/>
  <c r="AX181" i="1"/>
  <c r="AM213" i="1"/>
  <c r="AL213" i="1"/>
  <c r="AM242" i="1"/>
  <c r="AL242" i="1"/>
  <c r="AL37" i="1"/>
  <c r="AM37" i="1"/>
  <c r="AX112" i="1"/>
  <c r="AM150" i="1"/>
  <c r="AL150" i="1"/>
  <c r="AX158" i="1"/>
  <c r="AX198" i="1"/>
  <c r="AM251" i="1"/>
  <c r="AL251" i="1"/>
  <c r="AM56" i="1"/>
  <c r="AL233" i="1"/>
  <c r="AX138" i="1"/>
  <c r="AM167" i="1"/>
  <c r="AX217" i="1"/>
  <c r="AM18" i="1"/>
  <c r="AM109" i="1"/>
  <c r="AL15" i="1"/>
  <c r="AL7" i="1"/>
  <c r="AL239" i="1"/>
  <c r="AM179" i="1"/>
  <c r="AX21" i="1"/>
  <c r="AM170" i="1"/>
  <c r="AL170" i="1"/>
  <c r="AX263" i="1"/>
  <c r="AM185" i="1"/>
  <c r="AL185" i="1"/>
  <c r="AL227" i="1"/>
  <c r="AM211" i="1"/>
  <c r="AL211" i="1"/>
  <c r="AL89" i="1"/>
  <c r="AM212" i="1"/>
  <c r="AM28" i="1"/>
  <c r="AL28" i="1"/>
  <c r="AM181" i="1"/>
  <c r="AL181" i="1"/>
  <c r="AL13" i="1"/>
  <c r="AM13" i="1"/>
  <c r="AL53" i="1"/>
  <c r="AM53" i="1"/>
  <c r="AX75" i="1"/>
  <c r="AL91" i="1"/>
  <c r="AM91" i="1"/>
  <c r="AX214" i="1"/>
  <c r="AL229" i="1"/>
  <c r="AM229" i="1"/>
  <c r="AX251" i="1"/>
  <c r="AL56" i="1"/>
  <c r="AM233" i="1"/>
  <c r="AX169" i="1"/>
  <c r="AL18" i="1"/>
  <c r="AL109" i="1"/>
  <c r="AM15" i="1"/>
  <c r="AM7" i="1"/>
  <c r="AM239" i="1"/>
  <c r="AL179" i="1"/>
  <c r="AX53" i="1"/>
  <c r="AM78" i="1"/>
  <c r="AL78" i="1"/>
  <c r="AL108" i="1"/>
  <c r="AM108" i="1"/>
  <c r="AL255" i="1"/>
  <c r="AM255" i="1"/>
  <c r="AL26" i="1"/>
  <c r="AM26" i="1"/>
  <c r="AM111" i="1"/>
  <c r="AL111" i="1"/>
  <c r="AM86" i="1"/>
  <c r="AL86" i="1"/>
  <c r="AM55" i="1"/>
  <c r="AL55" i="1"/>
  <c r="AM116" i="1"/>
  <c r="AL116" i="1"/>
  <c r="AL263" i="1"/>
  <c r="AM263" i="1"/>
  <c r="AL248" i="1"/>
  <c r="AM248" i="1"/>
  <c r="AX82" i="1"/>
  <c r="AX111" i="1"/>
  <c r="AL22" i="1"/>
  <c r="AX142" i="1"/>
  <c r="AX145" i="1"/>
  <c r="AX108" i="1"/>
  <c r="AM32" i="1"/>
  <c r="AL32" i="1"/>
  <c r="AM153" i="1"/>
  <c r="AL153" i="1"/>
  <c r="AX140" i="1"/>
  <c r="AM194" i="1"/>
  <c r="AL194" i="1"/>
  <c r="AM62" i="1"/>
  <c r="AL62" i="1"/>
  <c r="AM122" i="1"/>
  <c r="AL122" i="1"/>
  <c r="AM246" i="1"/>
  <c r="AL246" i="1"/>
  <c r="AL33" i="1"/>
  <c r="AM33" i="1"/>
  <c r="AL95" i="1"/>
  <c r="AM95" i="1"/>
  <c r="AM154" i="1"/>
  <c r="AL154" i="1"/>
  <c r="AM232" i="1"/>
  <c r="AL232" i="1"/>
  <c r="AX26" i="1"/>
  <c r="AM97" i="1"/>
  <c r="AL102" i="1"/>
  <c r="AM102" i="1"/>
  <c r="AM196" i="1"/>
  <c r="AL8" i="1"/>
  <c r="AM8" i="1"/>
  <c r="AL70" i="1"/>
  <c r="AM70" i="1"/>
  <c r="AL130" i="1"/>
  <c r="AM130" i="1"/>
  <c r="AM193" i="1"/>
  <c r="AL193" i="1"/>
  <c r="AL254" i="1"/>
  <c r="AM254" i="1"/>
  <c r="AX24" i="1"/>
  <c r="AX240" i="1"/>
  <c r="AL41" i="1"/>
  <c r="AM41" i="1"/>
  <c r="AL162" i="1"/>
  <c r="AM162" i="1"/>
  <c r="AM247" i="1"/>
  <c r="AL247" i="1"/>
  <c r="AM227" i="1"/>
  <c r="AL117" i="1"/>
  <c r="AM117" i="1"/>
  <c r="AL141" i="1"/>
  <c r="AL220" i="1"/>
  <c r="AX16" i="1"/>
  <c r="AL110" i="1"/>
  <c r="AM241" i="1"/>
  <c r="AX161" i="1"/>
  <c r="AX20" i="1"/>
  <c r="AX52" i="1"/>
  <c r="AM173" i="1"/>
  <c r="AL173" i="1"/>
  <c r="AX205" i="1"/>
  <c r="AM235" i="1"/>
  <c r="AL235" i="1"/>
  <c r="AX3" i="1"/>
  <c r="AX13" i="1"/>
  <c r="AL29" i="1"/>
  <c r="AM29" i="1"/>
  <c r="AL67" i="1"/>
  <c r="AM67" i="1"/>
  <c r="AX91" i="1"/>
  <c r="AL104" i="1"/>
  <c r="AM104" i="1"/>
  <c r="AM127" i="1"/>
  <c r="AL127" i="1"/>
  <c r="AX150" i="1"/>
  <c r="AL166" i="1"/>
  <c r="AM166" i="1"/>
  <c r="AM190" i="1"/>
  <c r="AL190" i="1"/>
  <c r="AL206" i="1"/>
  <c r="AM206" i="1"/>
  <c r="AX94" i="1"/>
  <c r="AM88" i="1"/>
  <c r="AX201" i="1"/>
  <c r="AL80" i="1"/>
  <c r="AM80" i="1"/>
  <c r="AL147" i="1"/>
  <c r="AX86" i="1"/>
  <c r="AX8" i="1"/>
  <c r="AL113" i="1"/>
  <c r="AM236" i="1"/>
  <c r="AX32" i="1"/>
  <c r="AM219" i="1"/>
  <c r="AX50" i="1"/>
  <c r="AQ152" i="1" l="1"/>
  <c r="AO60" i="1"/>
  <c r="AN216" i="1"/>
  <c r="AO30" i="1"/>
  <c r="AO245" i="1"/>
  <c r="AQ60" i="1"/>
  <c r="AP106" i="1"/>
  <c r="AN106" i="1"/>
  <c r="AO106" i="1"/>
  <c r="AO224" i="1"/>
  <c r="AQ38" i="1"/>
  <c r="AP175" i="1"/>
  <c r="AQ175" i="1"/>
  <c r="AP216" i="1"/>
  <c r="AQ216" i="1"/>
  <c r="AO92" i="1"/>
  <c r="AP68" i="1"/>
  <c r="AP200" i="1"/>
  <c r="AO200" i="1"/>
  <c r="AQ200" i="1"/>
  <c r="AO42" i="1"/>
  <c r="AQ42" i="1"/>
  <c r="AO121" i="1"/>
  <c r="AN121" i="1"/>
  <c r="AQ121" i="1"/>
  <c r="AP30" i="1"/>
  <c r="AP85" i="1"/>
  <c r="AN68" i="1"/>
  <c r="AN85" i="1"/>
  <c r="AO175" i="1"/>
  <c r="AO152" i="1"/>
  <c r="AP42" i="1"/>
  <c r="AQ68" i="1"/>
  <c r="AN92" i="1"/>
  <c r="AQ224" i="1"/>
  <c r="AO244" i="1"/>
  <c r="AQ10" i="1"/>
  <c r="AN114" i="1"/>
  <c r="AP183" i="1"/>
  <c r="AP244" i="1"/>
  <c r="AO6" i="1"/>
  <c r="AQ183" i="1"/>
  <c r="AQ244" i="1"/>
  <c r="AN224" i="1"/>
  <c r="AN244" i="1"/>
  <c r="AP6" i="1"/>
  <c r="AO183" i="1"/>
  <c r="AP224" i="1"/>
  <c r="AP60" i="1"/>
  <c r="AP92" i="1"/>
  <c r="AQ92" i="1"/>
  <c r="AP61" i="1"/>
  <c r="AN252" i="1"/>
  <c r="AQ204" i="1"/>
  <c r="AP207" i="1"/>
  <c r="AO237" i="1"/>
  <c r="AN137" i="1"/>
  <c r="AP128" i="1"/>
  <c r="AO128" i="1"/>
  <c r="AP38" i="1"/>
  <c r="AN105" i="1"/>
  <c r="AN128" i="1"/>
  <c r="AN11" i="1"/>
  <c r="AN199" i="1"/>
  <c r="AN30" i="1"/>
  <c r="AQ168" i="1"/>
  <c r="AP93" i="1"/>
  <c r="AN38" i="1"/>
  <c r="AQ234" i="1"/>
  <c r="AO261" i="1"/>
  <c r="AQ137" i="1"/>
  <c r="AP168" i="1"/>
  <c r="AO168" i="1"/>
  <c r="AQ237" i="1"/>
  <c r="AO93" i="1"/>
  <c r="AQ93" i="1"/>
  <c r="AP137" i="1"/>
  <c r="AN19" i="1"/>
  <c r="AN237" i="1"/>
  <c r="AP237" i="1"/>
  <c r="BA20" i="1"/>
  <c r="AZ266" i="1"/>
  <c r="AO11" i="1"/>
  <c r="AQ199" i="1"/>
  <c r="AN14" i="1"/>
  <c r="AP57" i="1"/>
  <c r="AN6" i="1"/>
  <c r="AQ208" i="1"/>
  <c r="AP152" i="1"/>
  <c r="AP199" i="1"/>
  <c r="AQ57" i="1"/>
  <c r="AQ27" i="1"/>
  <c r="AP77" i="1"/>
  <c r="AO223" i="1"/>
  <c r="AQ203" i="1"/>
  <c r="AO265" i="1"/>
  <c r="AQ261" i="1"/>
  <c r="AO191" i="1"/>
  <c r="AO85" i="1"/>
  <c r="AP231" i="1"/>
  <c r="AO81" i="1"/>
  <c r="AP178" i="1"/>
  <c r="AN261" i="1"/>
  <c r="AQ192" i="1"/>
  <c r="AQ69" i="1"/>
  <c r="AO231" i="1"/>
  <c r="AP253" i="1"/>
  <c r="AQ231" i="1"/>
  <c r="AQ230" i="1"/>
  <c r="AQ159" i="1"/>
  <c r="AN61" i="1"/>
  <c r="AQ77" i="1"/>
  <c r="AO208" i="1"/>
  <c r="AQ143" i="1"/>
  <c r="AQ23" i="1"/>
  <c r="AP27" i="1"/>
  <c r="AQ100" i="1"/>
  <c r="AN144" i="1"/>
  <c r="AN77" i="1"/>
  <c r="AO253" i="1"/>
  <c r="AO61" i="1"/>
  <c r="AO27" i="1"/>
  <c r="AP69" i="1"/>
  <c r="AP208" i="1"/>
  <c r="AQ191" i="1"/>
  <c r="AN27" i="1"/>
  <c r="AP257" i="1"/>
  <c r="AQ188" i="1"/>
  <c r="AN207" i="1"/>
  <c r="AQ253" i="1"/>
  <c r="AQ61" i="1"/>
  <c r="AO136" i="1"/>
  <c r="AO234" i="1"/>
  <c r="AP192" i="1"/>
  <c r="AP129" i="1"/>
  <c r="AO69" i="1"/>
  <c r="AO14" i="1"/>
  <c r="AO207" i="1"/>
  <c r="AN69" i="1"/>
  <c r="AP176" i="1"/>
  <c r="AN191" i="1"/>
  <c r="AN192" i="1"/>
  <c r="AO38" i="1"/>
  <c r="AN23" i="1"/>
  <c r="AO159" i="1"/>
  <c r="AO46" i="1"/>
  <c r="AN203" i="1"/>
  <c r="AP14" i="1"/>
  <c r="AO192" i="1"/>
  <c r="AO129" i="1"/>
  <c r="AP261" i="1"/>
  <c r="AP46" i="1"/>
  <c r="AO57" i="1"/>
  <c r="AP151" i="1"/>
  <c r="AQ129" i="1"/>
  <c r="AQ46" i="1"/>
  <c r="AN57" i="1"/>
  <c r="AQ249" i="1"/>
  <c r="AN160" i="1"/>
  <c r="AP76" i="1"/>
  <c r="AP19" i="1"/>
  <c r="AQ207" i="1"/>
  <c r="AQ151" i="1"/>
  <c r="AQ19" i="1"/>
  <c r="AO19" i="1"/>
  <c r="AP159" i="1"/>
  <c r="AP234" i="1"/>
  <c r="AP223" i="1"/>
  <c r="AP11" i="1"/>
  <c r="AP10" i="1"/>
  <c r="AP230" i="1"/>
  <c r="AN159" i="1"/>
  <c r="AN230" i="1"/>
  <c r="AP88" i="1"/>
  <c r="AO143" i="1"/>
  <c r="AQ14" i="1"/>
  <c r="AQ144" i="1"/>
  <c r="AN143" i="1"/>
  <c r="AN10" i="1"/>
  <c r="AO151" i="1"/>
  <c r="AP125" i="1"/>
  <c r="AQ219" i="1"/>
  <c r="AN234" i="1"/>
  <c r="AO114" i="1"/>
  <c r="AP191" i="1"/>
  <c r="AQ223" i="1"/>
  <c r="AQ11" i="1"/>
  <c r="AQ133" i="1"/>
  <c r="AQ43" i="1"/>
  <c r="AN47" i="1"/>
  <c r="AQ215" i="1"/>
  <c r="AQ81" i="1"/>
  <c r="AQ265" i="1"/>
  <c r="AO203" i="1"/>
  <c r="AQ160" i="1"/>
  <c r="AN241" i="1"/>
  <c r="AP203" i="1"/>
  <c r="AP215" i="1"/>
  <c r="AN133" i="1"/>
  <c r="AO215" i="1"/>
  <c r="AQ252" i="1"/>
  <c r="AN204" i="1"/>
  <c r="AP204" i="1"/>
  <c r="AO144" i="1"/>
  <c r="AO43" i="1"/>
  <c r="AN265" i="1"/>
  <c r="AO204" i="1"/>
  <c r="AP265" i="1"/>
  <c r="AP81" i="1"/>
  <c r="AP160" i="1"/>
  <c r="AP144" i="1"/>
  <c r="AP43" i="1"/>
  <c r="AN43" i="1"/>
  <c r="AQ178" i="1"/>
  <c r="AO160" i="1"/>
  <c r="AP188" i="1"/>
  <c r="AN76" i="1"/>
  <c r="AQ47" i="1"/>
  <c r="AP31" i="1"/>
  <c r="AN136" i="1"/>
  <c r="AQ176" i="1"/>
  <c r="AP136" i="1"/>
  <c r="AO176" i="1"/>
  <c r="AP245" i="1"/>
  <c r="AQ136" i="1"/>
  <c r="AP47" i="1"/>
  <c r="AP184" i="1"/>
  <c r="AN215" i="1"/>
  <c r="AQ184" i="1"/>
  <c r="AO23" i="1"/>
  <c r="AP105" i="1"/>
  <c r="AO47" i="1"/>
  <c r="AN81" i="1"/>
  <c r="AN176" i="1"/>
  <c r="AQ241" i="1"/>
  <c r="AP23" i="1"/>
  <c r="AN31" i="1"/>
  <c r="AQ257" i="1"/>
  <c r="AO31" i="1"/>
  <c r="AQ31" i="1"/>
  <c r="AN249" i="1"/>
  <c r="AQ245" i="1"/>
  <c r="AO133" i="1"/>
  <c r="AN100" i="1"/>
  <c r="AO76" i="1"/>
  <c r="AO178" i="1"/>
  <c r="AP252" i="1"/>
  <c r="AP219" i="1"/>
  <c r="AN257" i="1"/>
  <c r="AN164" i="1"/>
  <c r="AO125" i="1"/>
  <c r="AP133" i="1"/>
  <c r="AQ76" i="1"/>
  <c r="AN219" i="1"/>
  <c r="AO184" i="1"/>
  <c r="AO188" i="1"/>
  <c r="AO252" i="1"/>
  <c r="AN245" i="1"/>
  <c r="AN178" i="1"/>
  <c r="AQ125" i="1"/>
  <c r="AP114" i="1"/>
  <c r="AQ114" i="1"/>
  <c r="AP84" i="1"/>
  <c r="AO249" i="1"/>
  <c r="AP100" i="1"/>
  <c r="AO105" i="1"/>
  <c r="AN188" i="1"/>
  <c r="AO84" i="1"/>
  <c r="AP249" i="1"/>
  <c r="AO100" i="1"/>
  <c r="AQ105" i="1"/>
  <c r="AQ84" i="1"/>
  <c r="AP102" i="1"/>
  <c r="AQ102" i="1"/>
  <c r="AO102" i="1"/>
  <c r="AN102" i="1"/>
  <c r="AQ89" i="1"/>
  <c r="AP89" i="1"/>
  <c r="AO89" i="1"/>
  <c r="AN89" i="1"/>
  <c r="AP233" i="1"/>
  <c r="AQ233" i="1"/>
  <c r="AO233" i="1"/>
  <c r="AN233" i="1"/>
  <c r="AQ251" i="1"/>
  <c r="AP251" i="1"/>
  <c r="AO251" i="1"/>
  <c r="AN251" i="1"/>
  <c r="AQ37" i="1"/>
  <c r="AP37" i="1"/>
  <c r="AO37" i="1"/>
  <c r="AN37" i="1"/>
  <c r="AQ196" i="1"/>
  <c r="AP196" i="1"/>
  <c r="AO196" i="1"/>
  <c r="AN196" i="1"/>
  <c r="AQ40" i="1"/>
  <c r="AP40" i="1"/>
  <c r="AO40" i="1"/>
  <c r="AN40" i="1"/>
  <c r="AQ63" i="1"/>
  <c r="AO63" i="1"/>
  <c r="AP63" i="1"/>
  <c r="AN63" i="1"/>
  <c r="AQ65" i="1"/>
  <c r="AP65" i="1"/>
  <c r="AO65" i="1"/>
  <c r="AN65" i="1"/>
  <c r="AP51" i="1"/>
  <c r="AO51" i="1"/>
  <c r="AQ51" i="1"/>
  <c r="AN51" i="1"/>
  <c r="AQ21" i="1"/>
  <c r="AP21" i="1"/>
  <c r="AO21" i="1"/>
  <c r="AN21" i="1"/>
  <c r="AQ5" i="1"/>
  <c r="AP5" i="1"/>
  <c r="AO5" i="1"/>
  <c r="AN5" i="1"/>
  <c r="AQ156" i="1"/>
  <c r="AP156" i="1"/>
  <c r="AO156" i="1"/>
  <c r="AN156" i="1"/>
  <c r="AQ243" i="1"/>
  <c r="AP243" i="1"/>
  <c r="AO243" i="1"/>
  <c r="AN243" i="1"/>
  <c r="AP147" i="1"/>
  <c r="AQ147" i="1"/>
  <c r="AO147" i="1"/>
  <c r="AN147" i="1"/>
  <c r="AQ246" i="1"/>
  <c r="AP246" i="1"/>
  <c r="AO246" i="1"/>
  <c r="AN246" i="1"/>
  <c r="AQ194" i="1"/>
  <c r="AO194" i="1"/>
  <c r="AP194" i="1"/>
  <c r="AN194" i="1"/>
  <c r="AP22" i="1"/>
  <c r="AQ22" i="1"/>
  <c r="AO22" i="1"/>
  <c r="AN22" i="1"/>
  <c r="AQ91" i="1"/>
  <c r="AO91" i="1"/>
  <c r="AP91" i="1"/>
  <c r="AN91" i="1"/>
  <c r="AP211" i="1"/>
  <c r="AQ211" i="1"/>
  <c r="AO211" i="1"/>
  <c r="AN211" i="1"/>
  <c r="AP239" i="1"/>
  <c r="AQ239" i="1"/>
  <c r="AO239" i="1"/>
  <c r="AN239" i="1"/>
  <c r="AP213" i="1"/>
  <c r="AQ213" i="1"/>
  <c r="AO213" i="1"/>
  <c r="AN213" i="1"/>
  <c r="AQ118" i="1"/>
  <c r="AP118" i="1"/>
  <c r="AO118" i="1"/>
  <c r="AN118" i="1"/>
  <c r="AO226" i="1"/>
  <c r="AQ226" i="1"/>
  <c r="AP226" i="1"/>
  <c r="AN226" i="1"/>
  <c r="AQ197" i="1"/>
  <c r="AO197" i="1"/>
  <c r="AP197" i="1"/>
  <c r="AN197" i="1"/>
  <c r="AQ20" i="1"/>
  <c r="AP20" i="1"/>
  <c r="AO20" i="1"/>
  <c r="AN20" i="1"/>
  <c r="AQ148" i="1"/>
  <c r="AP148" i="1"/>
  <c r="AO148" i="1"/>
  <c r="AN148" i="1"/>
  <c r="AQ79" i="1"/>
  <c r="AO79" i="1"/>
  <c r="AP79" i="1"/>
  <c r="AN79" i="1"/>
  <c r="AQ169" i="1"/>
  <c r="AP169" i="1"/>
  <c r="AO169" i="1"/>
  <c r="AN169" i="1"/>
  <c r="AO257" i="1"/>
  <c r="AQ123" i="1"/>
  <c r="AO123" i="1"/>
  <c r="AP123" i="1"/>
  <c r="AN123" i="1"/>
  <c r="AQ262" i="1"/>
  <c r="AP262" i="1"/>
  <c r="AO262" i="1"/>
  <c r="AN262" i="1"/>
  <c r="AP54" i="1"/>
  <c r="AO54" i="1"/>
  <c r="AQ54" i="1"/>
  <c r="AN54" i="1"/>
  <c r="AQ158" i="1"/>
  <c r="AP158" i="1"/>
  <c r="AO158" i="1"/>
  <c r="AN158" i="1"/>
  <c r="AQ221" i="1"/>
  <c r="AP221" i="1"/>
  <c r="AO221" i="1"/>
  <c r="AN221" i="1"/>
  <c r="AP74" i="1"/>
  <c r="AQ74" i="1"/>
  <c r="AO74" i="1"/>
  <c r="AN74" i="1"/>
  <c r="AQ172" i="1"/>
  <c r="AO172" i="1"/>
  <c r="AP172" i="1"/>
  <c r="AN172" i="1"/>
  <c r="AP64" i="1"/>
  <c r="AQ64" i="1"/>
  <c r="AO64" i="1"/>
  <c r="AN64" i="1"/>
  <c r="AQ202" i="1"/>
  <c r="AP202" i="1"/>
  <c r="AO202" i="1"/>
  <c r="AN202" i="1"/>
  <c r="AQ44" i="1"/>
  <c r="AP44" i="1"/>
  <c r="AO44" i="1"/>
  <c r="AN44" i="1"/>
  <c r="AQ24" i="1"/>
  <c r="AP24" i="1"/>
  <c r="AO24" i="1"/>
  <c r="AN24" i="1"/>
  <c r="AO173" i="1"/>
  <c r="AP173" i="1"/>
  <c r="AQ173" i="1"/>
  <c r="AN173" i="1"/>
  <c r="AQ110" i="1"/>
  <c r="AP110" i="1"/>
  <c r="AO110" i="1"/>
  <c r="AN110" i="1"/>
  <c r="AP70" i="1"/>
  <c r="AQ70" i="1"/>
  <c r="AO70" i="1"/>
  <c r="AN70" i="1"/>
  <c r="AQ32" i="1"/>
  <c r="AP32" i="1"/>
  <c r="AO32" i="1"/>
  <c r="AN32" i="1"/>
  <c r="AP248" i="1"/>
  <c r="AO248" i="1"/>
  <c r="AQ248" i="1"/>
  <c r="AN248" i="1"/>
  <c r="AQ90" i="1"/>
  <c r="AO90" i="1"/>
  <c r="AP90" i="1"/>
  <c r="AN90" i="1"/>
  <c r="AQ166" i="1"/>
  <c r="AP166" i="1"/>
  <c r="AO166" i="1"/>
  <c r="AN166" i="1"/>
  <c r="AQ67" i="1"/>
  <c r="AP67" i="1"/>
  <c r="AO67" i="1"/>
  <c r="AN67" i="1"/>
  <c r="AQ220" i="1"/>
  <c r="AP220" i="1"/>
  <c r="AO220" i="1"/>
  <c r="AN220" i="1"/>
  <c r="AQ254" i="1"/>
  <c r="AP254" i="1"/>
  <c r="AO254" i="1"/>
  <c r="AN254" i="1"/>
  <c r="AP8" i="1"/>
  <c r="AO8" i="1"/>
  <c r="AQ8" i="1"/>
  <c r="AN8" i="1"/>
  <c r="AQ95" i="1"/>
  <c r="AP95" i="1"/>
  <c r="AO95" i="1"/>
  <c r="AN95" i="1"/>
  <c r="AP263" i="1"/>
  <c r="AO263" i="1"/>
  <c r="AQ263" i="1"/>
  <c r="AN263" i="1"/>
  <c r="AQ26" i="1"/>
  <c r="AP26" i="1"/>
  <c r="AO26" i="1"/>
  <c r="AN26" i="1"/>
  <c r="AQ179" i="1"/>
  <c r="AP179" i="1"/>
  <c r="AO179" i="1"/>
  <c r="AN179" i="1"/>
  <c r="AQ181" i="1"/>
  <c r="AP181" i="1"/>
  <c r="AO181" i="1"/>
  <c r="AN181" i="1"/>
  <c r="AQ15" i="1"/>
  <c r="AP15" i="1"/>
  <c r="AO15" i="1"/>
  <c r="AN15" i="1"/>
  <c r="AQ58" i="1"/>
  <c r="AP58" i="1"/>
  <c r="AO58" i="1"/>
  <c r="AN58" i="1"/>
  <c r="AQ35" i="1"/>
  <c r="AP35" i="1"/>
  <c r="AO35" i="1"/>
  <c r="AN35" i="1"/>
  <c r="AP146" i="1"/>
  <c r="AO146" i="1"/>
  <c r="AQ146" i="1"/>
  <c r="AN146" i="1"/>
  <c r="AQ94" i="1"/>
  <c r="AP94" i="1"/>
  <c r="AO94" i="1"/>
  <c r="AN94" i="1"/>
  <c r="AP259" i="1"/>
  <c r="AO259" i="1"/>
  <c r="AQ259" i="1"/>
  <c r="AN259" i="1"/>
  <c r="AQ214" i="1"/>
  <c r="AO214" i="1"/>
  <c r="AP214" i="1"/>
  <c r="AN214" i="1"/>
  <c r="AP250" i="1"/>
  <c r="AO250" i="1"/>
  <c r="AQ250" i="1"/>
  <c r="AN250" i="1"/>
  <c r="AP132" i="1"/>
  <c r="AQ132" i="1"/>
  <c r="AO132" i="1"/>
  <c r="AN132" i="1"/>
  <c r="AO131" i="1"/>
  <c r="AQ131" i="1"/>
  <c r="AP131" i="1"/>
  <c r="AN131" i="1"/>
  <c r="AQ240" i="1"/>
  <c r="AP240" i="1"/>
  <c r="AO240" i="1"/>
  <c r="AN240" i="1"/>
  <c r="AQ16" i="1"/>
  <c r="AP16" i="1"/>
  <c r="AO16" i="1"/>
  <c r="AN16" i="1"/>
  <c r="AO88" i="1"/>
  <c r="AQ52" i="1"/>
  <c r="AO52" i="1"/>
  <c r="AP52" i="1"/>
  <c r="AN52" i="1"/>
  <c r="AP80" i="1"/>
  <c r="AO80" i="1"/>
  <c r="AQ80" i="1"/>
  <c r="AN80" i="1"/>
  <c r="AQ141" i="1"/>
  <c r="AP141" i="1"/>
  <c r="AO141" i="1"/>
  <c r="AN141" i="1"/>
  <c r="AO41" i="1"/>
  <c r="AP41" i="1"/>
  <c r="AQ41" i="1"/>
  <c r="AN41" i="1"/>
  <c r="AQ56" i="1"/>
  <c r="AP56" i="1"/>
  <c r="AO56" i="1"/>
  <c r="AN56" i="1"/>
  <c r="AQ127" i="1"/>
  <c r="AP127" i="1"/>
  <c r="AO127" i="1"/>
  <c r="AN127" i="1"/>
  <c r="AO247" i="1"/>
  <c r="AQ247" i="1"/>
  <c r="AP247" i="1"/>
  <c r="AN247" i="1"/>
  <c r="AQ255" i="1"/>
  <c r="AO255" i="1"/>
  <c r="AP255" i="1"/>
  <c r="AN255" i="1"/>
  <c r="AQ28" i="1"/>
  <c r="AO28" i="1"/>
  <c r="AP28" i="1"/>
  <c r="AN28" i="1"/>
  <c r="AP149" i="1"/>
  <c r="AO149" i="1"/>
  <c r="AQ149" i="1"/>
  <c r="AN149" i="1"/>
  <c r="AQ238" i="1"/>
  <c r="AP238" i="1"/>
  <c r="AO238" i="1"/>
  <c r="AN238" i="1"/>
  <c r="AQ39" i="1"/>
  <c r="AO39" i="1"/>
  <c r="AP39" i="1"/>
  <c r="AN39" i="1"/>
  <c r="AO120" i="1"/>
  <c r="AP120" i="1"/>
  <c r="AQ120" i="1"/>
  <c r="AN120" i="1"/>
  <c r="AQ113" i="1"/>
  <c r="AO113" i="1"/>
  <c r="AP113" i="1"/>
  <c r="AN113" i="1"/>
  <c r="AQ235" i="1"/>
  <c r="AO235" i="1"/>
  <c r="AP235" i="1"/>
  <c r="AN235" i="1"/>
  <c r="AP232" i="1"/>
  <c r="AO232" i="1"/>
  <c r="AQ232" i="1"/>
  <c r="AN232" i="1"/>
  <c r="AQ62" i="1"/>
  <c r="AP62" i="1"/>
  <c r="AO62" i="1"/>
  <c r="AN62" i="1"/>
  <c r="AQ55" i="1"/>
  <c r="AO55" i="1"/>
  <c r="AP55" i="1"/>
  <c r="AN55" i="1"/>
  <c r="AP170" i="1"/>
  <c r="AO170" i="1"/>
  <c r="AQ170" i="1"/>
  <c r="AN170" i="1"/>
  <c r="AQ97" i="1"/>
  <c r="AP97" i="1"/>
  <c r="AO97" i="1"/>
  <c r="AN97" i="1"/>
  <c r="AQ134" i="1"/>
  <c r="AO134" i="1"/>
  <c r="AP134" i="1"/>
  <c r="AN134" i="1"/>
  <c r="AQ163" i="1"/>
  <c r="AP163" i="1"/>
  <c r="AO163" i="1"/>
  <c r="AN163" i="1"/>
  <c r="AQ174" i="1"/>
  <c r="AP174" i="1"/>
  <c r="AO174" i="1"/>
  <c r="AN174" i="1"/>
  <c r="AQ48" i="1"/>
  <c r="AP48" i="1"/>
  <c r="AO48" i="1"/>
  <c r="AN48" i="1"/>
  <c r="AP210" i="1"/>
  <c r="AO210" i="1"/>
  <c r="AQ210" i="1"/>
  <c r="AN210" i="1"/>
  <c r="AQ260" i="1"/>
  <c r="AO260" i="1"/>
  <c r="AP260" i="1"/>
  <c r="AN260" i="1"/>
  <c r="AQ126" i="1"/>
  <c r="AP126" i="1"/>
  <c r="AO126" i="1"/>
  <c r="AN126" i="1"/>
  <c r="AQ36" i="1"/>
  <c r="AP36" i="1"/>
  <c r="AO36" i="1"/>
  <c r="AN36" i="1"/>
  <c r="AP73" i="1"/>
  <c r="AQ73" i="1"/>
  <c r="AO73" i="1"/>
  <c r="AN73" i="1"/>
  <c r="AP71" i="1"/>
  <c r="AQ71" i="1"/>
  <c r="AO71" i="1"/>
  <c r="AN71" i="1"/>
  <c r="AQ161" i="1"/>
  <c r="AP161" i="1"/>
  <c r="AO161" i="1"/>
  <c r="AN161" i="1"/>
  <c r="AQ182" i="1"/>
  <c r="AO182" i="1"/>
  <c r="AP182" i="1"/>
  <c r="AN182" i="1"/>
  <c r="AP50" i="1"/>
  <c r="AO50" i="1"/>
  <c r="AQ50" i="1"/>
  <c r="AN50" i="1"/>
  <c r="AQ142" i="1"/>
  <c r="AP142" i="1"/>
  <c r="AO142" i="1"/>
  <c r="AN142" i="1"/>
  <c r="AO164" i="1"/>
  <c r="AQ145" i="1"/>
  <c r="AP145" i="1"/>
  <c r="AO145" i="1"/>
  <c r="AN145" i="1"/>
  <c r="AQ88" i="1"/>
  <c r="AQ193" i="1"/>
  <c r="AP193" i="1"/>
  <c r="AO193" i="1"/>
  <c r="AN193" i="1"/>
  <c r="AQ206" i="1"/>
  <c r="AP206" i="1"/>
  <c r="AO206" i="1"/>
  <c r="AN206" i="1"/>
  <c r="AQ130" i="1"/>
  <c r="AP130" i="1"/>
  <c r="AO130" i="1"/>
  <c r="AN130" i="1"/>
  <c r="AQ153" i="1"/>
  <c r="AP153" i="1"/>
  <c r="AO153" i="1"/>
  <c r="AN153" i="1"/>
  <c r="AO241" i="1"/>
  <c r="AQ108" i="1"/>
  <c r="AP108" i="1"/>
  <c r="AO108" i="1"/>
  <c r="AN108" i="1"/>
  <c r="AP109" i="1"/>
  <c r="AQ109" i="1"/>
  <c r="AO109" i="1"/>
  <c r="AN109" i="1"/>
  <c r="AQ229" i="1"/>
  <c r="AP229" i="1"/>
  <c r="AO229" i="1"/>
  <c r="AN229" i="1"/>
  <c r="AP13" i="1"/>
  <c r="AQ13" i="1"/>
  <c r="AO13" i="1"/>
  <c r="AN13" i="1"/>
  <c r="AQ185" i="1"/>
  <c r="AP185" i="1"/>
  <c r="AO185" i="1"/>
  <c r="AN185" i="1"/>
  <c r="AQ7" i="1"/>
  <c r="AP7" i="1"/>
  <c r="AO7" i="1"/>
  <c r="AN7" i="1"/>
  <c r="AQ119" i="1"/>
  <c r="AP119" i="1"/>
  <c r="AO119" i="1"/>
  <c r="AN119" i="1"/>
  <c r="AQ212" i="1"/>
  <c r="AP212" i="1"/>
  <c r="AO212" i="1"/>
  <c r="AN212" i="1"/>
  <c r="AP96" i="1"/>
  <c r="AQ96" i="1"/>
  <c r="AO96" i="1"/>
  <c r="AN96" i="1"/>
  <c r="AQ25" i="1"/>
  <c r="AP25" i="1"/>
  <c r="AO25" i="1"/>
  <c r="AN25" i="1"/>
  <c r="AQ177" i="1"/>
  <c r="AP177" i="1"/>
  <c r="AO177" i="1"/>
  <c r="AN177" i="1"/>
  <c r="AQ59" i="1"/>
  <c r="AP59" i="1"/>
  <c r="AO59" i="1"/>
  <c r="AN59" i="1"/>
  <c r="AQ167" i="1"/>
  <c r="AO167" i="1"/>
  <c r="AP167" i="1"/>
  <c r="AN167" i="1"/>
  <c r="AQ75" i="1"/>
  <c r="AP75" i="1"/>
  <c r="AO75" i="1"/>
  <c r="AN75" i="1"/>
  <c r="AQ157" i="1"/>
  <c r="AP157" i="1"/>
  <c r="AO157" i="1"/>
  <c r="AN157" i="1"/>
  <c r="AQ180" i="1"/>
  <c r="AP180" i="1"/>
  <c r="AO180" i="1"/>
  <c r="AN180" i="1"/>
  <c r="AQ72" i="1"/>
  <c r="AP72" i="1"/>
  <c r="AO72" i="1"/>
  <c r="AN72" i="1"/>
  <c r="AQ218" i="1"/>
  <c r="AO218" i="1"/>
  <c r="AP218" i="1"/>
  <c r="AN218" i="1"/>
  <c r="AN88" i="1"/>
  <c r="AP171" i="1"/>
  <c r="AQ171" i="1"/>
  <c r="AO171" i="1"/>
  <c r="AN171" i="1"/>
  <c r="AP124" i="1"/>
  <c r="AQ124" i="1"/>
  <c r="AO124" i="1"/>
  <c r="AN124" i="1"/>
  <c r="AQ45" i="1"/>
  <c r="AO45" i="1"/>
  <c r="AP45" i="1"/>
  <c r="AN45" i="1"/>
  <c r="AQ201" i="1"/>
  <c r="AP201" i="1"/>
  <c r="AO201" i="1"/>
  <c r="AN201" i="1"/>
  <c r="AP164" i="1"/>
  <c r="AO219" i="1"/>
  <c r="AQ122" i="1"/>
  <c r="AP122" i="1"/>
  <c r="AO122" i="1"/>
  <c r="AN122" i="1"/>
  <c r="AQ116" i="1"/>
  <c r="AP116" i="1"/>
  <c r="AO116" i="1"/>
  <c r="AN116" i="1"/>
  <c r="AQ227" i="1"/>
  <c r="AP227" i="1"/>
  <c r="AO227" i="1"/>
  <c r="AN227" i="1"/>
  <c r="AP195" i="1"/>
  <c r="AO195" i="1"/>
  <c r="AQ195" i="1"/>
  <c r="AN195" i="1"/>
  <c r="AQ165" i="1"/>
  <c r="AO165" i="1"/>
  <c r="AP165" i="1"/>
  <c r="AN165" i="1"/>
  <c r="AQ112" i="1"/>
  <c r="AP112" i="1"/>
  <c r="AO112" i="1"/>
  <c r="AN112" i="1"/>
  <c r="AQ17" i="1"/>
  <c r="AO17" i="1"/>
  <c r="AP17" i="1"/>
  <c r="AN17" i="1"/>
  <c r="AQ107" i="1"/>
  <c r="AP107" i="1"/>
  <c r="AO107" i="1"/>
  <c r="AN107" i="1"/>
  <c r="AQ83" i="1"/>
  <c r="AP83" i="1"/>
  <c r="AO83" i="1"/>
  <c r="AN83" i="1"/>
  <c r="AP140" i="1"/>
  <c r="AQ140" i="1"/>
  <c r="AO140" i="1"/>
  <c r="AN140" i="1"/>
  <c r="AQ189" i="1"/>
  <c r="AP189" i="1"/>
  <c r="AO189" i="1"/>
  <c r="AN189" i="1"/>
  <c r="AQ66" i="1"/>
  <c r="AO66" i="1"/>
  <c r="AP66" i="1"/>
  <c r="AN66" i="1"/>
  <c r="AQ225" i="1"/>
  <c r="AP225" i="1"/>
  <c r="AO225" i="1"/>
  <c r="AN225" i="1"/>
  <c r="AQ222" i="1"/>
  <c r="AP222" i="1"/>
  <c r="AO222" i="1"/>
  <c r="AN222" i="1"/>
  <c r="AQ12" i="1"/>
  <c r="AP12" i="1"/>
  <c r="AO12" i="1"/>
  <c r="AN12" i="1"/>
  <c r="AQ29" i="1"/>
  <c r="AO29" i="1"/>
  <c r="AP29" i="1"/>
  <c r="AN29" i="1"/>
  <c r="AO33" i="1"/>
  <c r="AP33" i="1"/>
  <c r="AQ33" i="1"/>
  <c r="AN33" i="1"/>
  <c r="AQ111" i="1"/>
  <c r="AO111" i="1"/>
  <c r="AP111" i="1"/>
  <c r="AN111" i="1"/>
  <c r="AQ53" i="1"/>
  <c r="AO53" i="1"/>
  <c r="AP53" i="1"/>
  <c r="AN53" i="1"/>
  <c r="AQ150" i="1"/>
  <c r="AO150" i="1"/>
  <c r="AP150" i="1"/>
  <c r="AN150" i="1"/>
  <c r="AP87" i="1"/>
  <c r="AO87" i="1"/>
  <c r="AQ87" i="1"/>
  <c r="AN87" i="1"/>
  <c r="AQ49" i="1"/>
  <c r="AO49" i="1"/>
  <c r="AP49" i="1"/>
  <c r="AN49" i="1"/>
  <c r="AP256" i="1"/>
  <c r="AQ256" i="1"/>
  <c r="AO256" i="1"/>
  <c r="AN256" i="1"/>
  <c r="AP187" i="1"/>
  <c r="AQ187" i="1"/>
  <c r="AO187" i="1"/>
  <c r="AN187" i="1"/>
  <c r="AP264" i="1"/>
  <c r="AQ264" i="1"/>
  <c r="AO264" i="1"/>
  <c r="AN264" i="1"/>
  <c r="AQ99" i="1"/>
  <c r="AP99" i="1"/>
  <c r="AO99" i="1"/>
  <c r="AN99" i="1"/>
  <c r="AO186" i="1"/>
  <c r="AP186" i="1"/>
  <c r="AQ186" i="1"/>
  <c r="AN186" i="1"/>
  <c r="AP190" i="1"/>
  <c r="AQ190" i="1"/>
  <c r="AO190" i="1"/>
  <c r="AN190" i="1"/>
  <c r="AP104" i="1"/>
  <c r="AQ104" i="1"/>
  <c r="AO104" i="1"/>
  <c r="AN104" i="1"/>
  <c r="AP117" i="1"/>
  <c r="AQ117" i="1"/>
  <c r="AO117" i="1"/>
  <c r="AN117" i="1"/>
  <c r="AQ162" i="1"/>
  <c r="AO162" i="1"/>
  <c r="AP162" i="1"/>
  <c r="AN162" i="1"/>
  <c r="AQ154" i="1"/>
  <c r="AO154" i="1"/>
  <c r="AP154" i="1"/>
  <c r="AN154" i="1"/>
  <c r="AQ86" i="1"/>
  <c r="AP86" i="1"/>
  <c r="AO86" i="1"/>
  <c r="AN86" i="1"/>
  <c r="AP241" i="1"/>
  <c r="AQ78" i="1"/>
  <c r="AP78" i="1"/>
  <c r="AO78" i="1"/>
  <c r="AN78" i="1"/>
  <c r="AQ18" i="1"/>
  <c r="AO18" i="1"/>
  <c r="AP18" i="1"/>
  <c r="AN18" i="1"/>
  <c r="AQ242" i="1"/>
  <c r="AP242" i="1"/>
  <c r="AO242" i="1"/>
  <c r="AN242" i="1"/>
  <c r="AQ115" i="1"/>
  <c r="AP115" i="1"/>
  <c r="AO115" i="1"/>
  <c r="AN115" i="1"/>
  <c r="AQ236" i="1"/>
  <c r="AO236" i="1"/>
  <c r="AP236" i="1"/>
  <c r="AN236" i="1"/>
  <c r="AQ103" i="1"/>
  <c r="AO103" i="1"/>
  <c r="AP103" i="1"/>
  <c r="AN103" i="1"/>
  <c r="AQ258" i="1"/>
  <c r="AP258" i="1"/>
  <c r="AO258" i="1"/>
  <c r="AN258" i="1"/>
  <c r="AQ82" i="1"/>
  <c r="AO82" i="1"/>
  <c r="AP82" i="1"/>
  <c r="AN82" i="1"/>
  <c r="AQ138" i="1"/>
  <c r="AP138" i="1"/>
  <c r="AO138" i="1"/>
  <c r="AN138" i="1"/>
  <c r="AP135" i="1"/>
  <c r="AQ135" i="1"/>
  <c r="AO135" i="1"/>
  <c r="AN135" i="1"/>
  <c r="AQ139" i="1"/>
  <c r="AP139" i="1"/>
  <c r="AO139" i="1"/>
  <c r="AN139" i="1"/>
  <c r="AQ205" i="1"/>
  <c r="AO205" i="1"/>
  <c r="AP205" i="1"/>
  <c r="AN205" i="1"/>
  <c r="AP155" i="1"/>
  <c r="AQ155" i="1"/>
  <c r="AO155" i="1"/>
  <c r="AN155" i="1"/>
  <c r="AP198" i="1"/>
  <c r="AQ198" i="1"/>
  <c r="AO198" i="1"/>
  <c r="AN198" i="1"/>
  <c r="AQ228" i="1"/>
  <c r="AO228" i="1"/>
  <c r="AP228" i="1"/>
  <c r="AN228" i="1"/>
  <c r="AQ98" i="1"/>
  <c r="AP98" i="1"/>
  <c r="AO98" i="1"/>
  <c r="AN98" i="1"/>
  <c r="AQ4" i="1"/>
  <c r="AP4" i="1"/>
  <c r="AO4" i="1"/>
  <c r="AN4" i="1"/>
  <c r="AO9" i="1"/>
  <c r="AP9" i="1"/>
  <c r="AQ9" i="1"/>
  <c r="AN9" i="1"/>
  <c r="AQ101" i="1"/>
  <c r="AP101" i="1"/>
  <c r="AO101" i="1"/>
  <c r="AN101" i="1"/>
  <c r="AQ217" i="1"/>
  <c r="AP217" i="1"/>
  <c r="AO217" i="1"/>
  <c r="AN217" i="1"/>
  <c r="AP34" i="1"/>
  <c r="AQ34" i="1"/>
  <c r="AO34" i="1"/>
  <c r="AN34" i="1"/>
  <c r="AQ209" i="1"/>
  <c r="AP209" i="1"/>
  <c r="AO209" i="1"/>
  <c r="AN209" i="1"/>
  <c r="AQ3" i="1"/>
  <c r="AO3" i="1"/>
  <c r="AP3" i="1"/>
  <c r="AN3" i="1"/>
  <c r="AQ164" i="1"/>
  <c r="AS60" i="1" l="1"/>
  <c r="AS106" i="1"/>
  <c r="AS30" i="1"/>
  <c r="AS216" i="1"/>
  <c r="AS200" i="1"/>
  <c r="AS38" i="1"/>
  <c r="AS175" i="1"/>
  <c r="AS121" i="1"/>
  <c r="AS42" i="1"/>
  <c r="AS68" i="1"/>
  <c r="AS183" i="1"/>
  <c r="AS92" i="1"/>
  <c r="AS199" i="1"/>
  <c r="AS152" i="1"/>
  <c r="AS244" i="1"/>
  <c r="AS224" i="1"/>
  <c r="AS85" i="1"/>
  <c r="AS6" i="1"/>
  <c r="AS128" i="1"/>
  <c r="AS84" i="1"/>
  <c r="AS168" i="1"/>
  <c r="AS137" i="1"/>
  <c r="AS129" i="1"/>
  <c r="AS46" i="1"/>
  <c r="AS215" i="1"/>
  <c r="AS57" i="1"/>
  <c r="AS105" i="1"/>
  <c r="AS169" i="1"/>
  <c r="AS148" i="1"/>
  <c r="AS197" i="1"/>
  <c r="AS226" i="1"/>
  <c r="AS213" i="1"/>
  <c r="AS211" i="1"/>
  <c r="AS22" i="1"/>
  <c r="AS246" i="1"/>
  <c r="AS147" i="1"/>
  <c r="AS156" i="1"/>
  <c r="AS21" i="1"/>
  <c r="AS51" i="1"/>
  <c r="AS63" i="1"/>
  <c r="AS196" i="1"/>
  <c r="AS251" i="1"/>
  <c r="AS89" i="1"/>
  <c r="AS27" i="1"/>
  <c r="AS209" i="1"/>
  <c r="AS217" i="1"/>
  <c r="AS9" i="1"/>
  <c r="AS98" i="1"/>
  <c r="AS198" i="1"/>
  <c r="AS205" i="1"/>
  <c r="AS135" i="1"/>
  <c r="AS82" i="1"/>
  <c r="AS103" i="1"/>
  <c r="AS115" i="1"/>
  <c r="AS18" i="1"/>
  <c r="AS72" i="1"/>
  <c r="AS157" i="1"/>
  <c r="AS167" i="1"/>
  <c r="AS177" i="1"/>
  <c r="AS96" i="1"/>
  <c r="AS119" i="1"/>
  <c r="AS185" i="1"/>
  <c r="AS229" i="1"/>
  <c r="AS108" i="1"/>
  <c r="AS16" i="1"/>
  <c r="AS131" i="1"/>
  <c r="AS132" i="1"/>
  <c r="AS214" i="1"/>
  <c r="AS94" i="1"/>
  <c r="AS188" i="1"/>
  <c r="AS125" i="1"/>
  <c r="AS159" i="1"/>
  <c r="AS261" i="1"/>
  <c r="AS3" i="1"/>
  <c r="AS34" i="1"/>
  <c r="AS101" i="1"/>
  <c r="AS4" i="1"/>
  <c r="AS228" i="1"/>
  <c r="AS155" i="1"/>
  <c r="AS139" i="1"/>
  <c r="AS138" i="1"/>
  <c r="AS258" i="1"/>
  <c r="AS236" i="1"/>
  <c r="AS242" i="1"/>
  <c r="AS218" i="1"/>
  <c r="AS180" i="1"/>
  <c r="AS75" i="1"/>
  <c r="AS59" i="1"/>
  <c r="AS25" i="1"/>
  <c r="AS212" i="1"/>
  <c r="AS7" i="1"/>
  <c r="AS13" i="1"/>
  <c r="AS109" i="1"/>
  <c r="AS240" i="1"/>
  <c r="AS250" i="1"/>
  <c r="AS259" i="1"/>
  <c r="AS146" i="1"/>
  <c r="AS58" i="1"/>
  <c r="AS181" i="1"/>
  <c r="AS26" i="1"/>
  <c r="AS95" i="1"/>
  <c r="AS254" i="1"/>
  <c r="AS166" i="1"/>
  <c r="AS248" i="1"/>
  <c r="AS70" i="1"/>
  <c r="AS173" i="1"/>
  <c r="AS44" i="1"/>
  <c r="AS64" i="1"/>
  <c r="AS74" i="1"/>
  <c r="AS158" i="1"/>
  <c r="AS262" i="1"/>
  <c r="AS252" i="1"/>
  <c r="AS81" i="1"/>
  <c r="AS76" i="1"/>
  <c r="AS204" i="1"/>
  <c r="AS223" i="1"/>
  <c r="AS143" i="1"/>
  <c r="AS69" i="1"/>
  <c r="AS237" i="1"/>
  <c r="AS93" i="1"/>
  <c r="AS11" i="1"/>
  <c r="AS184" i="1"/>
  <c r="AS114" i="1"/>
  <c r="AS208" i="1"/>
  <c r="AS253" i="1"/>
  <c r="AS231" i="1"/>
  <c r="AS117" i="1"/>
  <c r="AS201" i="1"/>
  <c r="AS124" i="1"/>
  <c r="AS88" i="1"/>
  <c r="AS50" i="1"/>
  <c r="AS161" i="1"/>
  <c r="AS73" i="1"/>
  <c r="AS126" i="1"/>
  <c r="AS260" i="1"/>
  <c r="AS48" i="1"/>
  <c r="AS163" i="1"/>
  <c r="AS97" i="1"/>
  <c r="AS55" i="1"/>
  <c r="AS232" i="1"/>
  <c r="AS235" i="1"/>
  <c r="AS120" i="1"/>
  <c r="AS238" i="1"/>
  <c r="AS28" i="1"/>
  <c r="AS247" i="1"/>
  <c r="AS56" i="1"/>
  <c r="AS141" i="1"/>
  <c r="AS52" i="1"/>
  <c r="AS245" i="1"/>
  <c r="AS164" i="1"/>
  <c r="AS176" i="1"/>
  <c r="AS10" i="1"/>
  <c r="AS203" i="1"/>
  <c r="AS19" i="1"/>
  <c r="AS257" i="1"/>
  <c r="AS104" i="1"/>
  <c r="AS256" i="1"/>
  <c r="AS33" i="1"/>
  <c r="AS189" i="1"/>
  <c r="AS165" i="1"/>
  <c r="AS130" i="1"/>
  <c r="AS193" i="1"/>
  <c r="AS86" i="1"/>
  <c r="AS264" i="1"/>
  <c r="AS53" i="1"/>
  <c r="AS225" i="1"/>
  <c r="AS17" i="1"/>
  <c r="AS122" i="1"/>
  <c r="AS23" i="1"/>
  <c r="AS207" i="1"/>
  <c r="AS14" i="1"/>
  <c r="AS162" i="1"/>
  <c r="AS186" i="1"/>
  <c r="AS87" i="1"/>
  <c r="AS12" i="1"/>
  <c r="AS83" i="1"/>
  <c r="AS227" i="1"/>
  <c r="AS45" i="1"/>
  <c r="AS171" i="1"/>
  <c r="AS142" i="1"/>
  <c r="AS182" i="1"/>
  <c r="AS71" i="1"/>
  <c r="AS36" i="1"/>
  <c r="AS210" i="1"/>
  <c r="AS174" i="1"/>
  <c r="AS134" i="1"/>
  <c r="AS170" i="1"/>
  <c r="AS62" i="1"/>
  <c r="AS113" i="1"/>
  <c r="AS39" i="1"/>
  <c r="AS149" i="1"/>
  <c r="AS255" i="1"/>
  <c r="AS127" i="1"/>
  <c r="AS41" i="1"/>
  <c r="AS80" i="1"/>
  <c r="AS219" i="1"/>
  <c r="AS133" i="1"/>
  <c r="AS234" i="1"/>
  <c r="AS160" i="1"/>
  <c r="AS35" i="1"/>
  <c r="AS15" i="1"/>
  <c r="AS179" i="1"/>
  <c r="AS263" i="1"/>
  <c r="AS8" i="1"/>
  <c r="AS220" i="1"/>
  <c r="AS67" i="1"/>
  <c r="AS90" i="1"/>
  <c r="AS32" i="1"/>
  <c r="AS110" i="1"/>
  <c r="AS24" i="1"/>
  <c r="AS202" i="1"/>
  <c r="AS172" i="1"/>
  <c r="AS221" i="1"/>
  <c r="AS54" i="1"/>
  <c r="AS123" i="1"/>
  <c r="AS31" i="1"/>
  <c r="AS43" i="1"/>
  <c r="AS265" i="1"/>
  <c r="AS47" i="1"/>
  <c r="AS77" i="1"/>
  <c r="AS99" i="1"/>
  <c r="AS187" i="1"/>
  <c r="AS49" i="1"/>
  <c r="AS150" i="1"/>
  <c r="AS111" i="1"/>
  <c r="AS29" i="1"/>
  <c r="AS222" i="1"/>
  <c r="AS66" i="1"/>
  <c r="AS140" i="1"/>
  <c r="AS107" i="1"/>
  <c r="AS112" i="1"/>
  <c r="AS195" i="1"/>
  <c r="AS116" i="1"/>
  <c r="AS153" i="1"/>
  <c r="AS206" i="1"/>
  <c r="AS79" i="1"/>
  <c r="AS118" i="1"/>
  <c r="AS239" i="1"/>
  <c r="AS91" i="1"/>
  <c r="AS194" i="1"/>
  <c r="AS243" i="1"/>
  <c r="AS5" i="1"/>
  <c r="AS65" i="1"/>
  <c r="AS40" i="1"/>
  <c r="AS37" i="1"/>
  <c r="AS233" i="1"/>
  <c r="AS102" i="1"/>
  <c r="AS100" i="1"/>
  <c r="AS136" i="1"/>
  <c r="AS230" i="1"/>
  <c r="AS192" i="1"/>
  <c r="AS144" i="1"/>
  <c r="AS61" i="1"/>
  <c r="AS154" i="1"/>
  <c r="AS190" i="1"/>
  <c r="AS145" i="1"/>
  <c r="AS178" i="1"/>
  <c r="AS241" i="1"/>
  <c r="AS151" i="1"/>
  <c r="AS191" i="1"/>
  <c r="AS20" i="1"/>
  <c r="AS249" i="1"/>
  <c r="AS78" i="1"/>
  <c r="BA266" i="1"/>
  <c r="BB20" i="1"/>
  <c r="BB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3" i="1"/>
  <c r="N12" i="1"/>
  <c r="O12" i="1" s="1"/>
  <c r="N20" i="1"/>
  <c r="O20" i="1" s="1"/>
  <c r="N24" i="1"/>
  <c r="O24" i="1" s="1"/>
  <c r="N28" i="1"/>
  <c r="O28" i="1" s="1"/>
  <c r="N36" i="1"/>
  <c r="O36" i="1" s="1"/>
  <c r="N40" i="1"/>
  <c r="O40" i="1" s="1"/>
  <c r="N44" i="1"/>
  <c r="O44" i="1" s="1"/>
  <c r="N52" i="1"/>
  <c r="O52" i="1" s="1"/>
  <c r="N58" i="1"/>
  <c r="O58" i="1" s="1"/>
  <c r="N66" i="1"/>
  <c r="O66" i="1" s="1"/>
  <c r="N68" i="1"/>
  <c r="O68" i="1" s="1"/>
  <c r="N70" i="1"/>
  <c r="O70" i="1" s="1"/>
  <c r="N74" i="1"/>
  <c r="O74" i="1" s="1"/>
  <c r="N82" i="1"/>
  <c r="O82" i="1" s="1"/>
  <c r="N86" i="1"/>
  <c r="O86" i="1" s="1"/>
  <c r="N90" i="1"/>
  <c r="O90" i="1" s="1"/>
  <c r="N98" i="1"/>
  <c r="O98" i="1" s="1"/>
  <c r="N101" i="1"/>
  <c r="O101" i="1" s="1"/>
  <c r="N103" i="1"/>
  <c r="O103" i="1" s="1"/>
  <c r="N111" i="1"/>
  <c r="O111" i="1" s="1"/>
  <c r="N115" i="1"/>
  <c r="O115" i="1" s="1"/>
  <c r="N119" i="1"/>
  <c r="O119" i="1" s="1"/>
  <c r="N126" i="1"/>
  <c r="O126" i="1" s="1"/>
  <c r="N128" i="1"/>
  <c r="O128" i="1" s="1"/>
  <c r="N130" i="1"/>
  <c r="O130" i="1" s="1"/>
  <c r="N191" i="1"/>
  <c r="O191" i="1" s="1"/>
  <c r="N234" i="1"/>
  <c r="O234" i="1" s="1"/>
  <c r="N247" i="1"/>
  <c r="O247" i="1" s="1"/>
  <c r="N261" i="1"/>
  <c r="O261" i="1" s="1"/>
  <c r="N4" i="1"/>
  <c r="O4" i="1" s="1"/>
  <c r="N5" i="1"/>
  <c r="O5" i="1" s="1"/>
  <c r="N6" i="1"/>
  <c r="O6" i="1" s="1"/>
  <c r="N7" i="1"/>
  <c r="O7" i="1" s="1"/>
  <c r="N9" i="1"/>
  <c r="O9" i="1" s="1"/>
  <c r="N11" i="1"/>
  <c r="O11" i="1" s="1"/>
  <c r="N13" i="1"/>
  <c r="O13" i="1" s="1"/>
  <c r="N14" i="1"/>
  <c r="O14" i="1" s="1"/>
  <c r="N15" i="1"/>
  <c r="O15" i="1" s="1"/>
  <c r="N16" i="1"/>
  <c r="O16" i="1" s="1"/>
  <c r="N17" i="1"/>
  <c r="O17" i="1" s="1"/>
  <c r="N18" i="1"/>
  <c r="O18" i="1" s="1"/>
  <c r="N19" i="1"/>
  <c r="O19" i="1" s="1"/>
  <c r="N21" i="1"/>
  <c r="O21" i="1" s="1"/>
  <c r="N22" i="1"/>
  <c r="O22" i="1" s="1"/>
  <c r="N23" i="1"/>
  <c r="O23" i="1" s="1"/>
  <c r="N25" i="1"/>
  <c r="O25" i="1" s="1"/>
  <c r="N26" i="1"/>
  <c r="O26" i="1" s="1"/>
  <c r="N27" i="1"/>
  <c r="O27" i="1" s="1"/>
  <c r="N29" i="1"/>
  <c r="O29" i="1" s="1"/>
  <c r="N30" i="1"/>
  <c r="O30" i="1" s="1"/>
  <c r="N31" i="1"/>
  <c r="O31" i="1" s="1"/>
  <c r="N32" i="1"/>
  <c r="O32" i="1" s="1"/>
  <c r="N33" i="1"/>
  <c r="O33" i="1" s="1"/>
  <c r="N34" i="1"/>
  <c r="O34" i="1" s="1"/>
  <c r="N35" i="1"/>
  <c r="O35" i="1" s="1"/>
  <c r="N37" i="1"/>
  <c r="O37" i="1" s="1"/>
  <c r="N38" i="1"/>
  <c r="O38" i="1" s="1"/>
  <c r="N39" i="1"/>
  <c r="O39" i="1" s="1"/>
  <c r="N41" i="1"/>
  <c r="O41" i="1" s="1"/>
  <c r="N42" i="1"/>
  <c r="O42" i="1" s="1"/>
  <c r="N43" i="1"/>
  <c r="O43" i="1" s="1"/>
  <c r="N45" i="1"/>
  <c r="O45" i="1" s="1"/>
  <c r="N46" i="1"/>
  <c r="O46" i="1" s="1"/>
  <c r="N47" i="1"/>
  <c r="O47" i="1" s="1"/>
  <c r="N48" i="1"/>
  <c r="O48" i="1" s="1"/>
  <c r="N49" i="1"/>
  <c r="O49" i="1" s="1"/>
  <c r="N50" i="1"/>
  <c r="O50" i="1" s="1"/>
  <c r="N51" i="1"/>
  <c r="O51" i="1" s="1"/>
  <c r="N53" i="1"/>
  <c r="O53" i="1" s="1"/>
  <c r="N54" i="1"/>
  <c r="O54" i="1" s="1"/>
  <c r="N55" i="1"/>
  <c r="O55" i="1" s="1"/>
  <c r="N56" i="1"/>
  <c r="O56" i="1" s="1"/>
  <c r="N57" i="1"/>
  <c r="O57" i="1" s="1"/>
  <c r="N59" i="1"/>
  <c r="O59" i="1" s="1"/>
  <c r="N60" i="1"/>
  <c r="O60" i="1" s="1"/>
  <c r="N61" i="1"/>
  <c r="O61" i="1" s="1"/>
  <c r="N62" i="1"/>
  <c r="O62" i="1" s="1"/>
  <c r="N63" i="1"/>
  <c r="O63" i="1" s="1"/>
  <c r="N64" i="1"/>
  <c r="O64" i="1" s="1"/>
  <c r="N65" i="1"/>
  <c r="O65" i="1" s="1"/>
  <c r="N67" i="1"/>
  <c r="O67" i="1" s="1"/>
  <c r="N69" i="1"/>
  <c r="O69" i="1" s="1"/>
  <c r="N71" i="1"/>
  <c r="O71" i="1" s="1"/>
  <c r="N72" i="1"/>
  <c r="O72" i="1" s="1"/>
  <c r="N73" i="1"/>
  <c r="O73" i="1" s="1"/>
  <c r="N75" i="1"/>
  <c r="O75" i="1" s="1"/>
  <c r="N76" i="1"/>
  <c r="O76" i="1" s="1"/>
  <c r="N77" i="1"/>
  <c r="O77" i="1" s="1"/>
  <c r="N78" i="1"/>
  <c r="O78" i="1" s="1"/>
  <c r="N79" i="1"/>
  <c r="O79" i="1" s="1"/>
  <c r="N80" i="1"/>
  <c r="O80" i="1" s="1"/>
  <c r="N81" i="1"/>
  <c r="O81" i="1" s="1"/>
  <c r="N83" i="1"/>
  <c r="O83" i="1" s="1"/>
  <c r="N84" i="1"/>
  <c r="O84" i="1" s="1"/>
  <c r="N85" i="1"/>
  <c r="O85" i="1" s="1"/>
  <c r="N87" i="1"/>
  <c r="O87" i="1" s="1"/>
  <c r="N88" i="1"/>
  <c r="O88" i="1" s="1"/>
  <c r="N89" i="1"/>
  <c r="O89" i="1" s="1"/>
  <c r="N91" i="1"/>
  <c r="O91" i="1" s="1"/>
  <c r="N92" i="1"/>
  <c r="O92" i="1" s="1"/>
  <c r="N93" i="1"/>
  <c r="O93" i="1" s="1"/>
  <c r="N94" i="1"/>
  <c r="O94" i="1" s="1"/>
  <c r="N95" i="1"/>
  <c r="O95" i="1" s="1"/>
  <c r="N96" i="1"/>
  <c r="O96" i="1" s="1"/>
  <c r="N97" i="1"/>
  <c r="O97" i="1" s="1"/>
  <c r="N99" i="1"/>
  <c r="O99" i="1" s="1"/>
  <c r="N100" i="1"/>
  <c r="O100" i="1" s="1"/>
  <c r="N102" i="1"/>
  <c r="O102" i="1" s="1"/>
  <c r="N104" i="1"/>
  <c r="O104" i="1" s="1"/>
  <c r="N105" i="1"/>
  <c r="O105" i="1" s="1"/>
  <c r="N106" i="1"/>
  <c r="O106" i="1" s="1"/>
  <c r="N107" i="1"/>
  <c r="O107" i="1" s="1"/>
  <c r="N108" i="1"/>
  <c r="O108" i="1" s="1"/>
  <c r="N109" i="1"/>
  <c r="O109" i="1" s="1"/>
  <c r="N110" i="1"/>
  <c r="O110" i="1" s="1"/>
  <c r="N112" i="1"/>
  <c r="O112" i="1" s="1"/>
  <c r="N113" i="1"/>
  <c r="O113" i="1" s="1"/>
  <c r="N114" i="1"/>
  <c r="O114" i="1" s="1"/>
  <c r="N116" i="1"/>
  <c r="O116" i="1" s="1"/>
  <c r="N117" i="1"/>
  <c r="O117" i="1" s="1"/>
  <c r="N118" i="1"/>
  <c r="O118" i="1" s="1"/>
  <c r="N120" i="1"/>
  <c r="O120" i="1" s="1"/>
  <c r="N121" i="1"/>
  <c r="O121" i="1" s="1"/>
  <c r="N122" i="1"/>
  <c r="O122" i="1" s="1"/>
  <c r="N123" i="1"/>
  <c r="O123" i="1" s="1"/>
  <c r="N124" i="1"/>
  <c r="O124" i="1" s="1"/>
  <c r="N125" i="1"/>
  <c r="O125" i="1" s="1"/>
  <c r="N127" i="1"/>
  <c r="O127" i="1" s="1"/>
  <c r="N129" i="1"/>
  <c r="O129" i="1" s="1"/>
  <c r="N132" i="1"/>
  <c r="O132" i="1" s="1"/>
  <c r="N133" i="1"/>
  <c r="O133" i="1" s="1"/>
  <c r="N134" i="1"/>
  <c r="O134" i="1" s="1"/>
  <c r="N135" i="1"/>
  <c r="O135" i="1" s="1"/>
  <c r="N136" i="1"/>
  <c r="O136" i="1" s="1"/>
  <c r="N137" i="1"/>
  <c r="O137" i="1" s="1"/>
  <c r="N138" i="1"/>
  <c r="O138" i="1" s="1"/>
  <c r="N139" i="1"/>
  <c r="O139" i="1" s="1"/>
  <c r="N140" i="1"/>
  <c r="O140" i="1" s="1"/>
  <c r="N141" i="1"/>
  <c r="O141" i="1" s="1"/>
  <c r="N142" i="1"/>
  <c r="O142" i="1" s="1"/>
  <c r="N143" i="1"/>
  <c r="O143" i="1" s="1"/>
  <c r="N144" i="1"/>
  <c r="O144" i="1" s="1"/>
  <c r="N145" i="1"/>
  <c r="O145" i="1" s="1"/>
  <c r="N146" i="1"/>
  <c r="O146" i="1" s="1"/>
  <c r="N147" i="1"/>
  <c r="O147" i="1" s="1"/>
  <c r="N148" i="1"/>
  <c r="O148" i="1" s="1"/>
  <c r="N149" i="1"/>
  <c r="O149" i="1" s="1"/>
  <c r="N150" i="1"/>
  <c r="O150" i="1" s="1"/>
  <c r="N151" i="1"/>
  <c r="O151" i="1" s="1"/>
  <c r="N152" i="1"/>
  <c r="O152" i="1" s="1"/>
  <c r="N153" i="1"/>
  <c r="O153" i="1" s="1"/>
  <c r="N154" i="1"/>
  <c r="O154" i="1" s="1"/>
  <c r="N155" i="1"/>
  <c r="O155" i="1" s="1"/>
  <c r="N156" i="1"/>
  <c r="O156" i="1" s="1"/>
  <c r="N157" i="1"/>
  <c r="O157" i="1" s="1"/>
  <c r="N158" i="1"/>
  <c r="O158" i="1" s="1"/>
  <c r="N159" i="1"/>
  <c r="O159" i="1" s="1"/>
  <c r="N160" i="1"/>
  <c r="O160" i="1" s="1"/>
  <c r="N161" i="1"/>
  <c r="O161" i="1" s="1"/>
  <c r="N162" i="1"/>
  <c r="O162" i="1" s="1"/>
  <c r="N163" i="1"/>
  <c r="O163" i="1" s="1"/>
  <c r="N164" i="1"/>
  <c r="O164" i="1" s="1"/>
  <c r="N165" i="1"/>
  <c r="O165" i="1" s="1"/>
  <c r="N166" i="1"/>
  <c r="O166" i="1" s="1"/>
  <c r="N167" i="1"/>
  <c r="O167" i="1" s="1"/>
  <c r="N168" i="1"/>
  <c r="O168" i="1" s="1"/>
  <c r="N169" i="1"/>
  <c r="O169" i="1" s="1"/>
  <c r="N170" i="1"/>
  <c r="O170" i="1" s="1"/>
  <c r="N171" i="1"/>
  <c r="O171" i="1" s="1"/>
  <c r="N172" i="1"/>
  <c r="O172" i="1" s="1"/>
  <c r="N173" i="1"/>
  <c r="O173" i="1" s="1"/>
  <c r="N174" i="1"/>
  <c r="O174" i="1" s="1"/>
  <c r="N175" i="1"/>
  <c r="O175" i="1" s="1"/>
  <c r="N176" i="1"/>
  <c r="O176" i="1" s="1"/>
  <c r="N177" i="1"/>
  <c r="O177" i="1" s="1"/>
  <c r="N178" i="1"/>
  <c r="O178" i="1" s="1"/>
  <c r="N179" i="1"/>
  <c r="O179" i="1" s="1"/>
  <c r="N180" i="1"/>
  <c r="O180" i="1" s="1"/>
  <c r="N181" i="1"/>
  <c r="O181" i="1" s="1"/>
  <c r="N182" i="1"/>
  <c r="O182" i="1" s="1"/>
  <c r="N183" i="1"/>
  <c r="O183" i="1" s="1"/>
  <c r="N184" i="1"/>
  <c r="O184" i="1" s="1"/>
  <c r="N185" i="1"/>
  <c r="O185" i="1" s="1"/>
  <c r="N186" i="1"/>
  <c r="O186" i="1" s="1"/>
  <c r="N187" i="1"/>
  <c r="O187" i="1" s="1"/>
  <c r="N188" i="1"/>
  <c r="O188" i="1" s="1"/>
  <c r="N189" i="1"/>
  <c r="O189" i="1" s="1"/>
  <c r="N190" i="1"/>
  <c r="O190" i="1" s="1"/>
  <c r="N192" i="1"/>
  <c r="O192" i="1" s="1"/>
  <c r="N193" i="1"/>
  <c r="O193" i="1" s="1"/>
  <c r="N194" i="1"/>
  <c r="O194" i="1" s="1"/>
  <c r="N195" i="1"/>
  <c r="O195" i="1" s="1"/>
  <c r="N196" i="1"/>
  <c r="O196" i="1" s="1"/>
  <c r="N197" i="1"/>
  <c r="O197" i="1" s="1"/>
  <c r="N198" i="1"/>
  <c r="O198" i="1" s="1"/>
  <c r="N199" i="1"/>
  <c r="O199" i="1" s="1"/>
  <c r="N200" i="1"/>
  <c r="O200" i="1" s="1"/>
  <c r="N201" i="1"/>
  <c r="O201" i="1" s="1"/>
  <c r="N202" i="1"/>
  <c r="O202" i="1" s="1"/>
  <c r="N203" i="1"/>
  <c r="O203" i="1" s="1"/>
  <c r="N204" i="1"/>
  <c r="O204" i="1" s="1"/>
  <c r="N205" i="1"/>
  <c r="O205" i="1" s="1"/>
  <c r="N206" i="1"/>
  <c r="O206" i="1" s="1"/>
  <c r="N207" i="1"/>
  <c r="O207" i="1" s="1"/>
  <c r="N208" i="1"/>
  <c r="O208" i="1" s="1"/>
  <c r="N209" i="1"/>
  <c r="O209" i="1" s="1"/>
  <c r="N210" i="1"/>
  <c r="O210" i="1" s="1"/>
  <c r="N211" i="1"/>
  <c r="O211" i="1" s="1"/>
  <c r="N212" i="1"/>
  <c r="O212" i="1" s="1"/>
  <c r="N213" i="1"/>
  <c r="O213" i="1" s="1"/>
  <c r="N214" i="1"/>
  <c r="O214" i="1" s="1"/>
  <c r="N215" i="1"/>
  <c r="O215" i="1" s="1"/>
  <c r="N216" i="1"/>
  <c r="O216" i="1" s="1"/>
  <c r="N217" i="1"/>
  <c r="O217" i="1" s="1"/>
  <c r="N218" i="1"/>
  <c r="O218" i="1" s="1"/>
  <c r="N219" i="1"/>
  <c r="O219" i="1" s="1"/>
  <c r="N220" i="1"/>
  <c r="O220" i="1" s="1"/>
  <c r="N221" i="1"/>
  <c r="O221" i="1" s="1"/>
  <c r="N222" i="1"/>
  <c r="O222" i="1" s="1"/>
  <c r="N223" i="1"/>
  <c r="O223" i="1" s="1"/>
  <c r="N224" i="1"/>
  <c r="O224" i="1" s="1"/>
  <c r="N225" i="1"/>
  <c r="O225" i="1" s="1"/>
  <c r="N226" i="1"/>
  <c r="O226" i="1" s="1"/>
  <c r="N227" i="1"/>
  <c r="O227" i="1" s="1"/>
  <c r="N228" i="1"/>
  <c r="O228" i="1" s="1"/>
  <c r="N229" i="1"/>
  <c r="O229" i="1" s="1"/>
  <c r="N230" i="1"/>
  <c r="O230" i="1" s="1"/>
  <c r="N231" i="1"/>
  <c r="O231" i="1" s="1"/>
  <c r="N232" i="1"/>
  <c r="O232" i="1" s="1"/>
  <c r="N233" i="1"/>
  <c r="O233" i="1" s="1"/>
  <c r="N235" i="1"/>
  <c r="O235" i="1" s="1"/>
  <c r="N236" i="1"/>
  <c r="O236" i="1" s="1"/>
  <c r="N237" i="1"/>
  <c r="O237" i="1" s="1"/>
  <c r="N238" i="1"/>
  <c r="O238" i="1" s="1"/>
  <c r="N239" i="1"/>
  <c r="O239" i="1" s="1"/>
  <c r="N240" i="1"/>
  <c r="O240" i="1" s="1"/>
  <c r="N241" i="1"/>
  <c r="O241" i="1" s="1"/>
  <c r="N242" i="1"/>
  <c r="O242" i="1" s="1"/>
  <c r="N243" i="1"/>
  <c r="O243" i="1" s="1"/>
  <c r="N244" i="1"/>
  <c r="O244" i="1" s="1"/>
  <c r="N245" i="1"/>
  <c r="O245" i="1" s="1"/>
  <c r="N246" i="1"/>
  <c r="O246" i="1" s="1"/>
  <c r="N248" i="1"/>
  <c r="O248" i="1" s="1"/>
  <c r="N249" i="1"/>
  <c r="O249" i="1" s="1"/>
  <c r="N250" i="1"/>
  <c r="O250" i="1" s="1"/>
  <c r="N251" i="1"/>
  <c r="O251" i="1" s="1"/>
  <c r="N252" i="1"/>
  <c r="O252" i="1" s="1"/>
  <c r="N253" i="1"/>
  <c r="O253" i="1" s="1"/>
  <c r="N254" i="1"/>
  <c r="O254" i="1" s="1"/>
  <c r="N255" i="1"/>
  <c r="O255" i="1" s="1"/>
  <c r="N256" i="1"/>
  <c r="O256" i="1" s="1"/>
  <c r="N257" i="1"/>
  <c r="O257" i="1" s="1"/>
  <c r="N258" i="1"/>
  <c r="O258" i="1" s="1"/>
  <c r="N259" i="1"/>
  <c r="O259" i="1" s="1"/>
  <c r="N260" i="1"/>
  <c r="O260" i="1" s="1"/>
  <c r="N262" i="1"/>
  <c r="O262" i="1" s="1"/>
  <c r="N263" i="1"/>
  <c r="O263" i="1" s="1"/>
  <c r="N264" i="1"/>
  <c r="O264" i="1" s="1"/>
  <c r="N265" i="1"/>
  <c r="O265" i="1" s="1"/>
  <c r="N3" i="1"/>
  <c r="O3" i="1" s="1"/>
  <c r="J16" i="1"/>
  <c r="K16" i="1" s="1"/>
  <c r="J18" i="1"/>
  <c r="K18" i="1" s="1"/>
  <c r="J29" i="1"/>
  <c r="K29" i="1" s="1"/>
  <c r="J32" i="1"/>
  <c r="K32" i="1" s="1"/>
  <c r="J42" i="1"/>
  <c r="K42" i="1" s="1"/>
  <c r="J45" i="1"/>
  <c r="K45" i="1" s="1"/>
  <c r="J56" i="1"/>
  <c r="K56" i="1" s="1"/>
  <c r="J59" i="1"/>
  <c r="K59" i="1" s="1"/>
  <c r="J72" i="1"/>
  <c r="K72" i="1" s="1"/>
  <c r="J80" i="1"/>
  <c r="K80" i="1" s="1"/>
  <c r="J88" i="1"/>
  <c r="K88" i="1" s="1"/>
  <c r="J89" i="1"/>
  <c r="K89" i="1" s="1"/>
  <c r="J102" i="1"/>
  <c r="K102" i="1" s="1"/>
  <c r="J105" i="1"/>
  <c r="K105" i="1" s="1"/>
  <c r="J109" i="1"/>
  <c r="K109" i="1" s="1"/>
  <c r="J117" i="1"/>
  <c r="K117" i="1" s="1"/>
  <c r="J118" i="1"/>
  <c r="K118" i="1" s="1"/>
  <c r="J126" i="1"/>
  <c r="K126" i="1" s="1"/>
  <c r="J132" i="1"/>
  <c r="K132" i="1" s="1"/>
  <c r="J140" i="1"/>
  <c r="K140" i="1" s="1"/>
  <c r="J147" i="1"/>
  <c r="K147" i="1" s="1"/>
  <c r="J148" i="1"/>
  <c r="K148" i="1" s="1"/>
  <c r="J163" i="1"/>
  <c r="K163" i="1" s="1"/>
  <c r="J170" i="1"/>
  <c r="K170" i="1" s="1"/>
  <c r="J172" i="1"/>
  <c r="K172" i="1" s="1"/>
  <c r="J177" i="1"/>
  <c r="K177" i="1" s="1"/>
  <c r="J178" i="1"/>
  <c r="K178" i="1" s="1"/>
  <c r="J179" i="1"/>
  <c r="K179" i="1" s="1"/>
  <c r="J186" i="1"/>
  <c r="K186" i="1" s="1"/>
  <c r="J187" i="1"/>
  <c r="K187" i="1" s="1"/>
  <c r="J188" i="1"/>
  <c r="K188" i="1" s="1"/>
  <c r="J195" i="1"/>
  <c r="K195" i="1" s="1"/>
  <c r="J196" i="1"/>
  <c r="K196" i="1" s="1"/>
  <c r="J202" i="1"/>
  <c r="K202" i="1" s="1"/>
  <c r="J204" i="1"/>
  <c r="K204" i="1" s="1"/>
  <c r="J206" i="1"/>
  <c r="K206" i="1" s="1"/>
  <c r="J219" i="1"/>
  <c r="K219" i="1" s="1"/>
  <c r="J221" i="1"/>
  <c r="K221" i="1" s="1"/>
  <c r="J223" i="1"/>
  <c r="K223" i="1" s="1"/>
  <c r="J225" i="1"/>
  <c r="K225" i="1" s="1"/>
  <c r="J228" i="1"/>
  <c r="K228" i="1" s="1"/>
  <c r="J230" i="1"/>
  <c r="K230" i="1" s="1"/>
  <c r="J233" i="1"/>
  <c r="K233" i="1" s="1"/>
  <c r="J235" i="1"/>
  <c r="K235" i="1" s="1"/>
  <c r="J236" i="1"/>
  <c r="K236" i="1" s="1"/>
  <c r="J238" i="1"/>
  <c r="K238" i="1" s="1"/>
  <c r="J239" i="1"/>
  <c r="K239" i="1" s="1"/>
  <c r="J241" i="1"/>
  <c r="K241" i="1" s="1"/>
  <c r="J242" i="1"/>
  <c r="K242" i="1" s="1"/>
  <c r="J244" i="1"/>
  <c r="K244" i="1" s="1"/>
  <c r="J246" i="1"/>
  <c r="K246" i="1" s="1"/>
  <c r="J248" i="1"/>
  <c r="K248" i="1" s="1"/>
  <c r="J250" i="1"/>
  <c r="K250" i="1" s="1"/>
  <c r="J252" i="1"/>
  <c r="K252" i="1" s="1"/>
  <c r="J254" i="1"/>
  <c r="K254" i="1" s="1"/>
  <c r="J256" i="1"/>
  <c r="K256" i="1" s="1"/>
  <c r="J258" i="1"/>
  <c r="K258" i="1" s="1"/>
  <c r="J260" i="1"/>
  <c r="K260" i="1" s="1"/>
  <c r="J262" i="1"/>
  <c r="K262" i="1" s="1"/>
  <c r="J264" i="1"/>
  <c r="K264" i="1" s="1"/>
  <c r="J4" i="1"/>
  <c r="K4" i="1" s="1"/>
  <c r="J5" i="1"/>
  <c r="K5" i="1" s="1"/>
  <c r="J6" i="1"/>
  <c r="K6" i="1" s="1"/>
  <c r="J7" i="1"/>
  <c r="K7" i="1" s="1"/>
  <c r="J8" i="1"/>
  <c r="K8" i="1" s="1"/>
  <c r="J9" i="1"/>
  <c r="K9" i="1" s="1"/>
  <c r="J11" i="1"/>
  <c r="K11" i="1" s="1"/>
  <c r="J12" i="1"/>
  <c r="K12" i="1" s="1"/>
  <c r="J13" i="1"/>
  <c r="K13" i="1" s="1"/>
  <c r="J14" i="1"/>
  <c r="K14" i="1" s="1"/>
  <c r="J15" i="1"/>
  <c r="K15" i="1" s="1"/>
  <c r="J17" i="1"/>
  <c r="K17" i="1" s="1"/>
  <c r="J19" i="1"/>
  <c r="K19" i="1" s="1"/>
  <c r="J20" i="1"/>
  <c r="K20" i="1" s="1"/>
  <c r="J21" i="1"/>
  <c r="K21" i="1" s="1"/>
  <c r="J22" i="1"/>
  <c r="K22" i="1" s="1"/>
  <c r="J23" i="1"/>
  <c r="K23" i="1" s="1"/>
  <c r="J24" i="1"/>
  <c r="K24" i="1" s="1"/>
  <c r="J25" i="1"/>
  <c r="K25" i="1" s="1"/>
  <c r="J26" i="1"/>
  <c r="K26" i="1" s="1"/>
  <c r="J27" i="1"/>
  <c r="K27" i="1" s="1"/>
  <c r="J28" i="1"/>
  <c r="K28" i="1" s="1"/>
  <c r="J30" i="1"/>
  <c r="K30" i="1" s="1"/>
  <c r="J31" i="1"/>
  <c r="K31" i="1" s="1"/>
  <c r="J33" i="1"/>
  <c r="K33" i="1" s="1"/>
  <c r="J34" i="1"/>
  <c r="K34" i="1" s="1"/>
  <c r="J35" i="1"/>
  <c r="K35" i="1" s="1"/>
  <c r="J36" i="1"/>
  <c r="K36" i="1" s="1"/>
  <c r="J37" i="1"/>
  <c r="K37" i="1" s="1"/>
  <c r="J38" i="1"/>
  <c r="K38" i="1" s="1"/>
  <c r="J39" i="1"/>
  <c r="K39" i="1" s="1"/>
  <c r="J40" i="1"/>
  <c r="K40" i="1" s="1"/>
  <c r="J41" i="1"/>
  <c r="K41" i="1" s="1"/>
  <c r="J43" i="1"/>
  <c r="K43" i="1" s="1"/>
  <c r="J44" i="1"/>
  <c r="K44" i="1" s="1"/>
  <c r="J46" i="1"/>
  <c r="K46" i="1" s="1"/>
  <c r="J47" i="1"/>
  <c r="K47" i="1" s="1"/>
  <c r="J48" i="1"/>
  <c r="K48" i="1" s="1"/>
  <c r="J49" i="1"/>
  <c r="K49" i="1" s="1"/>
  <c r="J50" i="1"/>
  <c r="K50" i="1" s="1"/>
  <c r="J51" i="1"/>
  <c r="K51" i="1" s="1"/>
  <c r="J52" i="1"/>
  <c r="K52" i="1" s="1"/>
  <c r="J53" i="1"/>
  <c r="K53" i="1" s="1"/>
  <c r="J54" i="1"/>
  <c r="K54" i="1" s="1"/>
  <c r="J55" i="1"/>
  <c r="K55" i="1" s="1"/>
  <c r="J57" i="1"/>
  <c r="K57" i="1" s="1"/>
  <c r="J58" i="1"/>
  <c r="K58" i="1" s="1"/>
  <c r="J60" i="1"/>
  <c r="K60" i="1" s="1"/>
  <c r="J61" i="1"/>
  <c r="K61" i="1" s="1"/>
  <c r="J62" i="1"/>
  <c r="K62" i="1" s="1"/>
  <c r="J63" i="1"/>
  <c r="K63" i="1" s="1"/>
  <c r="J64" i="1"/>
  <c r="K64" i="1" s="1"/>
  <c r="J65" i="1"/>
  <c r="K65" i="1" s="1"/>
  <c r="J66" i="1"/>
  <c r="K66" i="1" s="1"/>
  <c r="J67" i="1"/>
  <c r="K67" i="1" s="1"/>
  <c r="J68" i="1"/>
  <c r="K68" i="1" s="1"/>
  <c r="J69" i="1"/>
  <c r="K69" i="1" s="1"/>
  <c r="J70" i="1"/>
  <c r="K70" i="1" s="1"/>
  <c r="J71" i="1"/>
  <c r="K71" i="1" s="1"/>
  <c r="J73" i="1"/>
  <c r="K73" i="1" s="1"/>
  <c r="J74" i="1"/>
  <c r="K74" i="1" s="1"/>
  <c r="J75" i="1"/>
  <c r="K75" i="1" s="1"/>
  <c r="J76" i="1"/>
  <c r="K76" i="1" s="1"/>
  <c r="J77" i="1"/>
  <c r="K77" i="1" s="1"/>
  <c r="J78" i="1"/>
  <c r="K78" i="1" s="1"/>
  <c r="J79" i="1"/>
  <c r="K79" i="1" s="1"/>
  <c r="J81" i="1"/>
  <c r="K81" i="1" s="1"/>
  <c r="J82" i="1"/>
  <c r="K82" i="1" s="1"/>
  <c r="J83" i="1"/>
  <c r="K83" i="1" s="1"/>
  <c r="J84" i="1"/>
  <c r="K84" i="1" s="1"/>
  <c r="J85" i="1"/>
  <c r="K85" i="1" s="1"/>
  <c r="J86" i="1"/>
  <c r="K86" i="1" s="1"/>
  <c r="J87" i="1"/>
  <c r="K87" i="1" s="1"/>
  <c r="J90" i="1"/>
  <c r="K90" i="1" s="1"/>
  <c r="J91" i="1"/>
  <c r="K91" i="1" s="1"/>
  <c r="J92" i="1"/>
  <c r="K92" i="1" s="1"/>
  <c r="J93" i="1"/>
  <c r="K93" i="1" s="1"/>
  <c r="J94" i="1"/>
  <c r="K94" i="1" s="1"/>
  <c r="J95" i="1"/>
  <c r="K95" i="1" s="1"/>
  <c r="J96" i="1"/>
  <c r="K96" i="1" s="1"/>
  <c r="J97" i="1"/>
  <c r="K97" i="1" s="1"/>
  <c r="J98" i="1"/>
  <c r="K98" i="1" s="1"/>
  <c r="J99" i="1"/>
  <c r="K99" i="1" s="1"/>
  <c r="J100" i="1"/>
  <c r="K100" i="1" s="1"/>
  <c r="J101" i="1"/>
  <c r="K101" i="1" s="1"/>
  <c r="J103" i="1"/>
  <c r="K103" i="1" s="1"/>
  <c r="J104" i="1"/>
  <c r="K104" i="1" s="1"/>
  <c r="J106" i="1"/>
  <c r="K106" i="1" s="1"/>
  <c r="J107" i="1"/>
  <c r="K107" i="1" s="1"/>
  <c r="J108" i="1"/>
  <c r="K108" i="1" s="1"/>
  <c r="J110" i="1"/>
  <c r="K110" i="1" s="1"/>
  <c r="J111" i="1"/>
  <c r="K111" i="1" s="1"/>
  <c r="J112" i="1"/>
  <c r="K112" i="1" s="1"/>
  <c r="J113" i="1"/>
  <c r="K113" i="1" s="1"/>
  <c r="J114" i="1"/>
  <c r="K114" i="1" s="1"/>
  <c r="J115" i="1"/>
  <c r="K115" i="1" s="1"/>
  <c r="J116" i="1"/>
  <c r="K116" i="1" s="1"/>
  <c r="J119" i="1"/>
  <c r="K119" i="1" s="1"/>
  <c r="J120" i="1"/>
  <c r="K120" i="1" s="1"/>
  <c r="J121" i="1"/>
  <c r="K121" i="1" s="1"/>
  <c r="J122" i="1"/>
  <c r="K122" i="1" s="1"/>
  <c r="J123" i="1"/>
  <c r="K123" i="1" s="1"/>
  <c r="J124" i="1"/>
  <c r="K124" i="1" s="1"/>
  <c r="J125" i="1"/>
  <c r="K125" i="1" s="1"/>
  <c r="J127" i="1"/>
  <c r="K127" i="1" s="1"/>
  <c r="J128" i="1"/>
  <c r="K128" i="1" s="1"/>
  <c r="J129" i="1"/>
  <c r="K129" i="1" s="1"/>
  <c r="J130" i="1"/>
  <c r="K130" i="1" s="1"/>
  <c r="J131" i="1"/>
  <c r="K131" i="1" s="1"/>
  <c r="J133" i="1"/>
  <c r="K133" i="1" s="1"/>
  <c r="J134" i="1"/>
  <c r="K134" i="1" s="1"/>
  <c r="J135" i="1"/>
  <c r="K135" i="1" s="1"/>
  <c r="J136" i="1"/>
  <c r="K136" i="1" s="1"/>
  <c r="J137" i="1"/>
  <c r="K137" i="1" s="1"/>
  <c r="J138" i="1"/>
  <c r="K138" i="1" s="1"/>
  <c r="J139" i="1"/>
  <c r="K139" i="1" s="1"/>
  <c r="J141" i="1"/>
  <c r="K141" i="1" s="1"/>
  <c r="J142" i="1"/>
  <c r="K142" i="1" s="1"/>
  <c r="J143" i="1"/>
  <c r="K143" i="1" s="1"/>
  <c r="J144" i="1"/>
  <c r="K144" i="1" s="1"/>
  <c r="J145" i="1"/>
  <c r="K145" i="1" s="1"/>
  <c r="J146" i="1"/>
  <c r="K146" i="1" s="1"/>
  <c r="J149" i="1"/>
  <c r="K149" i="1" s="1"/>
  <c r="J150" i="1"/>
  <c r="K150" i="1" s="1"/>
  <c r="J151" i="1"/>
  <c r="K151" i="1" s="1"/>
  <c r="J152" i="1"/>
  <c r="K152" i="1" s="1"/>
  <c r="J153" i="1"/>
  <c r="K153" i="1" s="1"/>
  <c r="J154" i="1"/>
  <c r="K154" i="1" s="1"/>
  <c r="J155" i="1"/>
  <c r="K155" i="1" s="1"/>
  <c r="J156" i="1"/>
  <c r="K156" i="1" s="1"/>
  <c r="J157" i="1"/>
  <c r="K157" i="1" s="1"/>
  <c r="J158" i="1"/>
  <c r="K158" i="1" s="1"/>
  <c r="J159" i="1"/>
  <c r="K159" i="1" s="1"/>
  <c r="J160" i="1"/>
  <c r="K160" i="1" s="1"/>
  <c r="J161" i="1"/>
  <c r="K161" i="1" s="1"/>
  <c r="J162" i="1"/>
  <c r="K162" i="1" s="1"/>
  <c r="J164" i="1"/>
  <c r="K164" i="1" s="1"/>
  <c r="J165" i="1"/>
  <c r="K165" i="1" s="1"/>
  <c r="J166" i="1"/>
  <c r="K166" i="1" s="1"/>
  <c r="J167" i="1"/>
  <c r="K167" i="1" s="1"/>
  <c r="J168" i="1"/>
  <c r="K168" i="1" s="1"/>
  <c r="J169" i="1"/>
  <c r="K169" i="1" s="1"/>
  <c r="J171" i="1"/>
  <c r="K171" i="1" s="1"/>
  <c r="J173" i="1"/>
  <c r="K173" i="1" s="1"/>
  <c r="J174" i="1"/>
  <c r="K174" i="1" s="1"/>
  <c r="J175" i="1"/>
  <c r="K175" i="1" s="1"/>
  <c r="J176" i="1"/>
  <c r="K176" i="1" s="1"/>
  <c r="J180" i="1"/>
  <c r="K180" i="1" s="1"/>
  <c r="J181" i="1"/>
  <c r="K181" i="1" s="1"/>
  <c r="J182" i="1"/>
  <c r="K182" i="1" s="1"/>
  <c r="J183" i="1"/>
  <c r="K183" i="1" s="1"/>
  <c r="J184" i="1"/>
  <c r="K184" i="1" s="1"/>
  <c r="J185" i="1"/>
  <c r="K185" i="1" s="1"/>
  <c r="J189" i="1"/>
  <c r="K189" i="1" s="1"/>
  <c r="J190" i="1"/>
  <c r="K190" i="1" s="1"/>
  <c r="J191" i="1"/>
  <c r="K191" i="1" s="1"/>
  <c r="J192" i="1"/>
  <c r="K192" i="1" s="1"/>
  <c r="J193" i="1"/>
  <c r="K193" i="1" s="1"/>
  <c r="J194" i="1"/>
  <c r="K194" i="1" s="1"/>
  <c r="J197" i="1"/>
  <c r="K197" i="1" s="1"/>
  <c r="J198" i="1"/>
  <c r="K198" i="1" s="1"/>
  <c r="J199" i="1"/>
  <c r="K199" i="1" s="1"/>
  <c r="J200" i="1"/>
  <c r="K200" i="1" s="1"/>
  <c r="J201" i="1"/>
  <c r="K201" i="1" s="1"/>
  <c r="J203" i="1"/>
  <c r="K203" i="1" s="1"/>
  <c r="J205" i="1"/>
  <c r="K205" i="1" s="1"/>
  <c r="J207" i="1"/>
  <c r="K207" i="1" s="1"/>
  <c r="J208" i="1"/>
  <c r="K208" i="1" s="1"/>
  <c r="J209" i="1"/>
  <c r="K209" i="1" s="1"/>
  <c r="J210" i="1"/>
  <c r="K210" i="1" s="1"/>
  <c r="J211" i="1"/>
  <c r="K211" i="1" s="1"/>
  <c r="J212" i="1"/>
  <c r="K212" i="1" s="1"/>
  <c r="J213" i="1"/>
  <c r="K213" i="1" s="1"/>
  <c r="J214" i="1"/>
  <c r="K214" i="1" s="1"/>
  <c r="J215" i="1"/>
  <c r="K215" i="1" s="1"/>
  <c r="J216" i="1"/>
  <c r="K216" i="1" s="1"/>
  <c r="J217" i="1"/>
  <c r="K217" i="1" s="1"/>
  <c r="J218" i="1"/>
  <c r="K218" i="1" s="1"/>
  <c r="J220" i="1"/>
  <c r="K220" i="1" s="1"/>
  <c r="J222" i="1"/>
  <c r="K222" i="1" s="1"/>
  <c r="J224" i="1"/>
  <c r="K224" i="1" s="1"/>
  <c r="J226" i="1"/>
  <c r="K226" i="1" s="1"/>
  <c r="J227" i="1"/>
  <c r="K227" i="1" s="1"/>
  <c r="J229" i="1"/>
  <c r="K229" i="1" s="1"/>
  <c r="J231" i="1"/>
  <c r="K231" i="1" s="1"/>
  <c r="J232" i="1"/>
  <c r="K232" i="1" s="1"/>
  <c r="J234" i="1"/>
  <c r="K234" i="1" s="1"/>
  <c r="J237" i="1"/>
  <c r="K237" i="1" s="1"/>
  <c r="J240" i="1"/>
  <c r="K240" i="1" s="1"/>
  <c r="J243" i="1"/>
  <c r="K243" i="1" s="1"/>
  <c r="J245" i="1"/>
  <c r="K245" i="1" s="1"/>
  <c r="J247" i="1"/>
  <c r="K247" i="1" s="1"/>
  <c r="J249" i="1"/>
  <c r="K249" i="1" s="1"/>
  <c r="J251" i="1"/>
  <c r="K251" i="1" s="1"/>
  <c r="J253" i="1"/>
  <c r="K253" i="1" s="1"/>
  <c r="J255" i="1"/>
  <c r="K255" i="1" s="1"/>
  <c r="J257" i="1"/>
  <c r="K257" i="1" s="1"/>
  <c r="J259" i="1"/>
  <c r="K259" i="1" s="1"/>
  <c r="J261" i="1"/>
  <c r="K261" i="1" s="1"/>
  <c r="J263" i="1"/>
  <c r="K263" i="1" s="1"/>
  <c r="J265" i="1"/>
  <c r="K265" i="1" s="1"/>
  <c r="F4" i="1"/>
  <c r="G4" i="1" s="1"/>
  <c r="F5" i="1"/>
  <c r="G5" i="1" s="1"/>
  <c r="F6" i="1"/>
  <c r="G6" i="1" s="1"/>
  <c r="F7" i="1"/>
  <c r="G7" i="1" s="1"/>
  <c r="F8" i="1"/>
  <c r="G8" i="1" s="1"/>
  <c r="F9" i="1"/>
  <c r="G9" i="1" s="1"/>
  <c r="F10" i="1"/>
  <c r="G10" i="1" s="1"/>
  <c r="F11" i="1"/>
  <c r="G11" i="1" s="1"/>
  <c r="F12" i="1"/>
  <c r="G12" i="1" s="1"/>
  <c r="F13" i="1"/>
  <c r="G13" i="1" s="1"/>
  <c r="F14" i="1"/>
  <c r="G14" i="1" s="1"/>
  <c r="F15" i="1"/>
  <c r="G15" i="1" s="1"/>
  <c r="F16" i="1"/>
  <c r="G16" i="1" s="1"/>
  <c r="F17" i="1"/>
  <c r="G17" i="1" s="1"/>
  <c r="F18" i="1"/>
  <c r="G18" i="1" s="1"/>
  <c r="F19" i="1"/>
  <c r="G19" i="1" s="1"/>
  <c r="F20" i="1"/>
  <c r="G20" i="1" s="1"/>
  <c r="F21" i="1"/>
  <c r="G21" i="1" s="1"/>
  <c r="F22" i="1"/>
  <c r="G22" i="1" s="1"/>
  <c r="F23" i="1"/>
  <c r="G23" i="1" s="1"/>
  <c r="F24" i="1"/>
  <c r="G24" i="1" s="1"/>
  <c r="F25" i="1"/>
  <c r="G25" i="1" s="1"/>
  <c r="F26" i="1"/>
  <c r="G26" i="1" s="1"/>
  <c r="F27" i="1"/>
  <c r="G27" i="1" s="1"/>
  <c r="F28" i="1"/>
  <c r="G28" i="1" s="1"/>
  <c r="F29" i="1"/>
  <c r="G29" i="1" s="1"/>
  <c r="F30" i="1"/>
  <c r="G30" i="1" s="1"/>
  <c r="F31" i="1"/>
  <c r="G31" i="1" s="1"/>
  <c r="F32" i="1"/>
  <c r="G32" i="1" s="1"/>
  <c r="F33" i="1"/>
  <c r="G33" i="1" s="1"/>
  <c r="F34" i="1"/>
  <c r="G34" i="1" s="1"/>
  <c r="F35" i="1"/>
  <c r="G35" i="1" s="1"/>
  <c r="F36" i="1"/>
  <c r="G36" i="1" s="1"/>
  <c r="F37" i="1"/>
  <c r="G37" i="1" s="1"/>
  <c r="F38" i="1"/>
  <c r="G38" i="1" s="1"/>
  <c r="F39" i="1"/>
  <c r="G39" i="1" s="1"/>
  <c r="F40" i="1"/>
  <c r="G40" i="1" s="1"/>
  <c r="F41" i="1"/>
  <c r="G41" i="1" s="1"/>
  <c r="F42" i="1"/>
  <c r="G42" i="1" s="1"/>
  <c r="F43" i="1"/>
  <c r="G43" i="1" s="1"/>
  <c r="F44" i="1"/>
  <c r="G44" i="1" s="1"/>
  <c r="F45" i="1"/>
  <c r="G45" i="1" s="1"/>
  <c r="F46" i="1"/>
  <c r="G46" i="1" s="1"/>
  <c r="F47" i="1"/>
  <c r="G47" i="1" s="1"/>
  <c r="F48" i="1"/>
  <c r="G48" i="1" s="1"/>
  <c r="F49" i="1"/>
  <c r="G49" i="1" s="1"/>
  <c r="F50" i="1"/>
  <c r="G50" i="1" s="1"/>
  <c r="F51" i="1"/>
  <c r="G51" i="1" s="1"/>
  <c r="F52" i="1"/>
  <c r="G52" i="1" s="1"/>
  <c r="F53" i="1"/>
  <c r="G53" i="1" s="1"/>
  <c r="F54" i="1"/>
  <c r="G54" i="1" s="1"/>
  <c r="F55" i="1"/>
  <c r="G55" i="1" s="1"/>
  <c r="F56" i="1"/>
  <c r="G56" i="1" s="1"/>
  <c r="F57" i="1"/>
  <c r="G57" i="1" s="1"/>
  <c r="F58" i="1"/>
  <c r="G58" i="1" s="1"/>
  <c r="F59" i="1"/>
  <c r="G59" i="1" s="1"/>
  <c r="F60" i="1"/>
  <c r="G60" i="1" s="1"/>
  <c r="F61" i="1"/>
  <c r="G61" i="1" s="1"/>
  <c r="F62" i="1"/>
  <c r="G62" i="1" s="1"/>
  <c r="F63" i="1"/>
  <c r="G63" i="1" s="1"/>
  <c r="F64" i="1"/>
  <c r="G64" i="1" s="1"/>
  <c r="F65" i="1"/>
  <c r="G65" i="1" s="1"/>
  <c r="F66" i="1"/>
  <c r="G66" i="1" s="1"/>
  <c r="F67" i="1"/>
  <c r="G67" i="1" s="1"/>
  <c r="F68" i="1"/>
  <c r="G68" i="1" s="1"/>
  <c r="F69" i="1"/>
  <c r="G69" i="1" s="1"/>
  <c r="F70" i="1"/>
  <c r="G70" i="1" s="1"/>
  <c r="F71" i="1"/>
  <c r="G71" i="1" s="1"/>
  <c r="F72" i="1"/>
  <c r="G72" i="1" s="1"/>
  <c r="F73" i="1"/>
  <c r="G73" i="1" s="1"/>
  <c r="F74" i="1"/>
  <c r="G74" i="1" s="1"/>
  <c r="F75" i="1"/>
  <c r="G75" i="1" s="1"/>
  <c r="F76" i="1"/>
  <c r="G76" i="1" s="1"/>
  <c r="F77" i="1"/>
  <c r="G77" i="1" s="1"/>
  <c r="F78" i="1"/>
  <c r="G78" i="1" s="1"/>
  <c r="F79" i="1"/>
  <c r="G79" i="1" s="1"/>
  <c r="F80" i="1"/>
  <c r="G80" i="1" s="1"/>
  <c r="F81" i="1"/>
  <c r="G81" i="1" s="1"/>
  <c r="F82" i="1"/>
  <c r="G82" i="1" s="1"/>
  <c r="F83" i="1"/>
  <c r="G83" i="1" s="1"/>
  <c r="F84" i="1"/>
  <c r="G84" i="1" s="1"/>
  <c r="F85" i="1"/>
  <c r="G85" i="1" s="1"/>
  <c r="F86" i="1"/>
  <c r="G86" i="1" s="1"/>
  <c r="F87" i="1"/>
  <c r="G87" i="1" s="1"/>
  <c r="F88" i="1"/>
  <c r="G88" i="1" s="1"/>
  <c r="F89" i="1"/>
  <c r="G89" i="1" s="1"/>
  <c r="F90" i="1"/>
  <c r="G90" i="1" s="1"/>
  <c r="F91" i="1"/>
  <c r="G91" i="1" s="1"/>
  <c r="F92" i="1"/>
  <c r="G92" i="1" s="1"/>
  <c r="F93" i="1"/>
  <c r="G93" i="1" s="1"/>
  <c r="F94" i="1"/>
  <c r="G94" i="1" s="1"/>
  <c r="F95" i="1"/>
  <c r="G95" i="1" s="1"/>
  <c r="F96" i="1"/>
  <c r="G96" i="1" s="1"/>
  <c r="F97" i="1"/>
  <c r="G97" i="1" s="1"/>
  <c r="F98" i="1"/>
  <c r="G98" i="1" s="1"/>
  <c r="F99" i="1"/>
  <c r="G99" i="1" s="1"/>
  <c r="F100" i="1"/>
  <c r="G100" i="1" s="1"/>
  <c r="F101" i="1"/>
  <c r="G101" i="1" s="1"/>
  <c r="F102" i="1"/>
  <c r="G102" i="1" s="1"/>
  <c r="F103" i="1"/>
  <c r="G103" i="1" s="1"/>
  <c r="F104" i="1"/>
  <c r="G104" i="1" s="1"/>
  <c r="F105" i="1"/>
  <c r="G105" i="1" s="1"/>
  <c r="F106" i="1"/>
  <c r="G106" i="1" s="1"/>
  <c r="F107" i="1"/>
  <c r="G107" i="1" s="1"/>
  <c r="F108" i="1"/>
  <c r="G108" i="1" s="1"/>
  <c r="F109" i="1"/>
  <c r="G109" i="1" s="1"/>
  <c r="F110" i="1"/>
  <c r="G110" i="1" s="1"/>
  <c r="F111" i="1"/>
  <c r="G111" i="1" s="1"/>
  <c r="F112" i="1"/>
  <c r="G112" i="1" s="1"/>
  <c r="F113" i="1"/>
  <c r="G113" i="1" s="1"/>
  <c r="F114" i="1"/>
  <c r="G114" i="1" s="1"/>
  <c r="F115" i="1"/>
  <c r="G115" i="1" s="1"/>
  <c r="F116" i="1"/>
  <c r="G116" i="1" s="1"/>
  <c r="F117" i="1"/>
  <c r="G117" i="1" s="1"/>
  <c r="F118" i="1"/>
  <c r="G118" i="1" s="1"/>
  <c r="F119" i="1"/>
  <c r="G119" i="1" s="1"/>
  <c r="F120" i="1"/>
  <c r="G120" i="1" s="1"/>
  <c r="F121" i="1"/>
  <c r="G121" i="1" s="1"/>
  <c r="F122" i="1"/>
  <c r="G122" i="1" s="1"/>
  <c r="F123" i="1"/>
  <c r="G123" i="1" s="1"/>
  <c r="F124" i="1"/>
  <c r="G124" i="1" s="1"/>
  <c r="F125" i="1"/>
  <c r="G125" i="1" s="1"/>
  <c r="F126" i="1"/>
  <c r="G126" i="1" s="1"/>
  <c r="F127" i="1"/>
  <c r="G127" i="1" s="1"/>
  <c r="F128" i="1"/>
  <c r="G128" i="1" s="1"/>
  <c r="F129" i="1"/>
  <c r="G129" i="1" s="1"/>
  <c r="F130" i="1"/>
  <c r="G130" i="1" s="1"/>
  <c r="F131" i="1"/>
  <c r="G131" i="1" s="1"/>
  <c r="F132" i="1"/>
  <c r="G132" i="1" s="1"/>
  <c r="F133" i="1"/>
  <c r="G133" i="1" s="1"/>
  <c r="F134" i="1"/>
  <c r="G134" i="1" s="1"/>
  <c r="F135" i="1"/>
  <c r="G135" i="1" s="1"/>
  <c r="F136" i="1"/>
  <c r="G136" i="1" s="1"/>
  <c r="F137" i="1"/>
  <c r="G137" i="1" s="1"/>
  <c r="F138" i="1"/>
  <c r="G138" i="1" s="1"/>
  <c r="F139" i="1"/>
  <c r="G139" i="1" s="1"/>
  <c r="F140" i="1"/>
  <c r="G140" i="1" s="1"/>
  <c r="F141" i="1"/>
  <c r="G141" i="1" s="1"/>
  <c r="F142" i="1"/>
  <c r="G142" i="1" s="1"/>
  <c r="F143" i="1"/>
  <c r="G143" i="1" s="1"/>
  <c r="F144" i="1"/>
  <c r="G144" i="1" s="1"/>
  <c r="F145" i="1"/>
  <c r="G145" i="1" s="1"/>
  <c r="F146" i="1"/>
  <c r="G146" i="1" s="1"/>
  <c r="F147" i="1"/>
  <c r="G147" i="1" s="1"/>
  <c r="F148" i="1"/>
  <c r="G148" i="1" s="1"/>
  <c r="F149" i="1"/>
  <c r="G149" i="1" s="1"/>
  <c r="F150" i="1"/>
  <c r="G150" i="1" s="1"/>
  <c r="F151" i="1"/>
  <c r="G151" i="1" s="1"/>
  <c r="F152" i="1"/>
  <c r="G152" i="1" s="1"/>
  <c r="F153" i="1"/>
  <c r="G153" i="1" s="1"/>
  <c r="F154" i="1"/>
  <c r="G154" i="1" s="1"/>
  <c r="F155" i="1"/>
  <c r="G155" i="1" s="1"/>
  <c r="F156" i="1"/>
  <c r="G156" i="1" s="1"/>
  <c r="F157" i="1"/>
  <c r="G157" i="1" s="1"/>
  <c r="F158" i="1"/>
  <c r="G158" i="1" s="1"/>
  <c r="F159" i="1"/>
  <c r="G159" i="1" s="1"/>
  <c r="F160" i="1"/>
  <c r="G160" i="1" s="1"/>
  <c r="F161" i="1"/>
  <c r="G161" i="1" s="1"/>
  <c r="F162" i="1"/>
  <c r="G162" i="1" s="1"/>
  <c r="F163" i="1"/>
  <c r="G163" i="1" s="1"/>
  <c r="F164" i="1"/>
  <c r="G164" i="1" s="1"/>
  <c r="F165" i="1"/>
  <c r="G165" i="1" s="1"/>
  <c r="F166" i="1"/>
  <c r="G166" i="1" s="1"/>
  <c r="F167" i="1"/>
  <c r="G167" i="1" s="1"/>
  <c r="F168" i="1"/>
  <c r="G168" i="1" s="1"/>
  <c r="F169" i="1"/>
  <c r="G169" i="1" s="1"/>
  <c r="F170" i="1"/>
  <c r="G170" i="1" s="1"/>
  <c r="F171" i="1"/>
  <c r="G171" i="1" s="1"/>
  <c r="F172" i="1"/>
  <c r="G172" i="1" s="1"/>
  <c r="F173" i="1"/>
  <c r="G173" i="1" s="1"/>
  <c r="F174" i="1"/>
  <c r="G174" i="1" s="1"/>
  <c r="F175" i="1"/>
  <c r="G175" i="1" s="1"/>
  <c r="F176" i="1"/>
  <c r="G176" i="1" s="1"/>
  <c r="F177" i="1"/>
  <c r="G177" i="1" s="1"/>
  <c r="F178" i="1"/>
  <c r="G178" i="1" s="1"/>
  <c r="F179" i="1"/>
  <c r="G179" i="1" s="1"/>
  <c r="F180" i="1"/>
  <c r="G180" i="1" s="1"/>
  <c r="F181" i="1"/>
  <c r="G181" i="1" s="1"/>
  <c r="F182" i="1"/>
  <c r="G182" i="1" s="1"/>
  <c r="F183" i="1"/>
  <c r="G183" i="1" s="1"/>
  <c r="F184" i="1"/>
  <c r="G184" i="1" s="1"/>
  <c r="F185" i="1"/>
  <c r="G185" i="1" s="1"/>
  <c r="F186" i="1"/>
  <c r="G186" i="1" s="1"/>
  <c r="F187" i="1"/>
  <c r="G187" i="1" s="1"/>
  <c r="F188" i="1"/>
  <c r="G188" i="1" s="1"/>
  <c r="F189" i="1"/>
  <c r="G189" i="1" s="1"/>
  <c r="F190" i="1"/>
  <c r="G190" i="1" s="1"/>
  <c r="F191" i="1"/>
  <c r="G191" i="1" s="1"/>
  <c r="F192" i="1"/>
  <c r="G192" i="1" s="1"/>
  <c r="F193" i="1"/>
  <c r="G193" i="1" s="1"/>
  <c r="F194" i="1"/>
  <c r="G194" i="1" s="1"/>
  <c r="F195" i="1"/>
  <c r="G195" i="1" s="1"/>
  <c r="F196" i="1"/>
  <c r="G196" i="1" s="1"/>
  <c r="F197" i="1"/>
  <c r="G197" i="1" s="1"/>
  <c r="F198" i="1"/>
  <c r="G198" i="1" s="1"/>
  <c r="F199" i="1"/>
  <c r="G199" i="1" s="1"/>
  <c r="F200" i="1"/>
  <c r="G200" i="1" s="1"/>
  <c r="F201" i="1"/>
  <c r="G201" i="1" s="1"/>
  <c r="F202" i="1"/>
  <c r="G202" i="1" s="1"/>
  <c r="F203" i="1"/>
  <c r="G203" i="1" s="1"/>
  <c r="F204" i="1"/>
  <c r="G204" i="1" s="1"/>
  <c r="F205" i="1"/>
  <c r="G205" i="1" s="1"/>
  <c r="F206" i="1"/>
  <c r="G206" i="1" s="1"/>
  <c r="F207" i="1"/>
  <c r="G207" i="1" s="1"/>
  <c r="F208" i="1"/>
  <c r="G208" i="1" s="1"/>
  <c r="F209" i="1"/>
  <c r="G209" i="1" s="1"/>
  <c r="F210" i="1"/>
  <c r="G210" i="1" s="1"/>
  <c r="F211" i="1"/>
  <c r="G211" i="1" s="1"/>
  <c r="F212" i="1"/>
  <c r="G212" i="1" s="1"/>
  <c r="F213" i="1"/>
  <c r="G213" i="1" s="1"/>
  <c r="F214" i="1"/>
  <c r="G214" i="1" s="1"/>
  <c r="F215" i="1"/>
  <c r="G215" i="1" s="1"/>
  <c r="F216" i="1"/>
  <c r="G216" i="1" s="1"/>
  <c r="F217" i="1"/>
  <c r="G217" i="1" s="1"/>
  <c r="F218" i="1"/>
  <c r="G218" i="1" s="1"/>
  <c r="F219" i="1"/>
  <c r="G219" i="1" s="1"/>
  <c r="F220" i="1"/>
  <c r="G220" i="1" s="1"/>
  <c r="F221" i="1"/>
  <c r="G221" i="1" s="1"/>
  <c r="F222" i="1"/>
  <c r="G222" i="1" s="1"/>
  <c r="F223" i="1"/>
  <c r="G223" i="1" s="1"/>
  <c r="F224" i="1"/>
  <c r="G224" i="1" s="1"/>
  <c r="F225" i="1"/>
  <c r="G225" i="1" s="1"/>
  <c r="F226" i="1"/>
  <c r="G226" i="1" s="1"/>
  <c r="F227" i="1"/>
  <c r="G227" i="1" s="1"/>
  <c r="F228" i="1"/>
  <c r="G228" i="1" s="1"/>
  <c r="F229" i="1"/>
  <c r="G229" i="1" s="1"/>
  <c r="F230" i="1"/>
  <c r="G230" i="1" s="1"/>
  <c r="F231" i="1"/>
  <c r="G231" i="1" s="1"/>
  <c r="F232" i="1"/>
  <c r="G232" i="1" s="1"/>
  <c r="F233" i="1"/>
  <c r="G233" i="1" s="1"/>
  <c r="F234" i="1"/>
  <c r="G234" i="1" s="1"/>
  <c r="F235" i="1"/>
  <c r="G235" i="1" s="1"/>
  <c r="F236" i="1"/>
  <c r="G236" i="1" s="1"/>
  <c r="F237" i="1"/>
  <c r="G237" i="1" s="1"/>
  <c r="F238" i="1"/>
  <c r="G238" i="1" s="1"/>
  <c r="F239" i="1"/>
  <c r="G239" i="1" s="1"/>
  <c r="F240" i="1"/>
  <c r="G240" i="1" s="1"/>
  <c r="F241" i="1"/>
  <c r="G241" i="1" s="1"/>
  <c r="F242" i="1"/>
  <c r="G242" i="1" s="1"/>
  <c r="F243" i="1"/>
  <c r="G243" i="1" s="1"/>
  <c r="F244" i="1"/>
  <c r="G244" i="1" s="1"/>
  <c r="F245" i="1"/>
  <c r="G245" i="1" s="1"/>
  <c r="F246" i="1"/>
  <c r="G246" i="1" s="1"/>
  <c r="F247" i="1"/>
  <c r="G247" i="1" s="1"/>
  <c r="F248" i="1"/>
  <c r="G248" i="1" s="1"/>
  <c r="F249" i="1"/>
  <c r="G249" i="1" s="1"/>
  <c r="F250" i="1"/>
  <c r="G250" i="1" s="1"/>
  <c r="F251" i="1"/>
  <c r="G251" i="1" s="1"/>
  <c r="F252" i="1"/>
  <c r="G252" i="1" s="1"/>
  <c r="F253" i="1"/>
  <c r="G253" i="1" s="1"/>
  <c r="F254" i="1"/>
  <c r="G254" i="1" s="1"/>
  <c r="F255" i="1"/>
  <c r="G255" i="1" s="1"/>
  <c r="F256" i="1"/>
  <c r="G256" i="1" s="1"/>
  <c r="F257" i="1"/>
  <c r="G257" i="1" s="1"/>
  <c r="F258" i="1"/>
  <c r="G258" i="1" s="1"/>
  <c r="F259" i="1"/>
  <c r="G259" i="1" s="1"/>
  <c r="F260" i="1"/>
  <c r="G260" i="1" s="1"/>
  <c r="F261" i="1"/>
  <c r="G261" i="1" s="1"/>
  <c r="F262" i="1"/>
  <c r="G262" i="1" s="1"/>
  <c r="F263" i="1"/>
  <c r="G263" i="1" s="1"/>
  <c r="F264" i="1"/>
  <c r="G264" i="1" s="1"/>
  <c r="F265" i="1"/>
  <c r="G265" i="1" s="1"/>
  <c r="F3" i="1"/>
  <c r="G3" i="1" s="1"/>
  <c r="N131" i="1"/>
  <c r="O131" i="1" s="1"/>
  <c r="N10" i="1"/>
  <c r="O10" i="1" s="1"/>
  <c r="J10" i="1"/>
  <c r="K10" i="1" s="1"/>
  <c r="BB266" i="1" l="1"/>
  <c r="J3" i="1"/>
  <c r="K3" i="1" s="1"/>
  <c r="N8" i="1"/>
  <c r="O8" i="1" s="1"/>
  <c r="Y4" i="1" l="1"/>
  <c r="Z4" i="1" s="1"/>
  <c r="Y5" i="1"/>
  <c r="Z5" i="1" s="1"/>
  <c r="Y6" i="1"/>
  <c r="Z6" i="1" s="1"/>
  <c r="Y7" i="1"/>
  <c r="Z7" i="1" s="1"/>
  <c r="Y8" i="1"/>
  <c r="Z8" i="1" s="1"/>
  <c r="Y9" i="1"/>
  <c r="Z9" i="1" s="1"/>
  <c r="Y10" i="1"/>
  <c r="Z10" i="1" s="1"/>
  <c r="Y11" i="1"/>
  <c r="Z11" i="1" s="1"/>
  <c r="Y12" i="1"/>
  <c r="Z12" i="1" s="1"/>
  <c r="Y13" i="1"/>
  <c r="Z13" i="1" s="1"/>
  <c r="Y14" i="1"/>
  <c r="Z14" i="1" s="1"/>
  <c r="Y15" i="1"/>
  <c r="Z15" i="1" s="1"/>
  <c r="Y16" i="1"/>
  <c r="Z16" i="1" s="1"/>
  <c r="Y17" i="1"/>
  <c r="Z17" i="1" s="1"/>
  <c r="Y18" i="1"/>
  <c r="Z18" i="1" s="1"/>
  <c r="Y19" i="1"/>
  <c r="Z19" i="1" s="1"/>
  <c r="Y20" i="1"/>
  <c r="Z20" i="1" s="1"/>
  <c r="Y21" i="1"/>
  <c r="Z21" i="1" s="1"/>
  <c r="Y22" i="1"/>
  <c r="Z22" i="1" s="1"/>
  <c r="Y23" i="1"/>
  <c r="Z23" i="1" s="1"/>
  <c r="Y24" i="1"/>
  <c r="Z24" i="1" s="1"/>
  <c r="Y25" i="1"/>
  <c r="Z25" i="1" s="1"/>
  <c r="Y26" i="1"/>
  <c r="Z26" i="1" s="1"/>
  <c r="Y27" i="1"/>
  <c r="Z27" i="1" s="1"/>
  <c r="Y28" i="1"/>
  <c r="Z28" i="1" s="1"/>
  <c r="Y29" i="1"/>
  <c r="Z29" i="1" s="1"/>
  <c r="Y30" i="1"/>
  <c r="Z30" i="1" s="1"/>
  <c r="Y31" i="1"/>
  <c r="Z31" i="1" s="1"/>
  <c r="Y32" i="1"/>
  <c r="Z32" i="1" s="1"/>
  <c r="Y33" i="1"/>
  <c r="Z33" i="1" s="1"/>
  <c r="Y34" i="1"/>
  <c r="Z34" i="1" s="1"/>
  <c r="Y35" i="1"/>
  <c r="Z35" i="1" s="1"/>
  <c r="Y36" i="1"/>
  <c r="Z36" i="1" s="1"/>
  <c r="Y37" i="1"/>
  <c r="Z37" i="1" s="1"/>
  <c r="Y38" i="1"/>
  <c r="Z38" i="1" s="1"/>
  <c r="Y39" i="1"/>
  <c r="Z39" i="1" s="1"/>
  <c r="Y40" i="1"/>
  <c r="Z40" i="1" s="1"/>
  <c r="Y41" i="1"/>
  <c r="Z41" i="1" s="1"/>
  <c r="Y42" i="1"/>
  <c r="Z42" i="1" s="1"/>
  <c r="Y43" i="1"/>
  <c r="Z43" i="1" s="1"/>
  <c r="Y44" i="1"/>
  <c r="Z44" i="1" s="1"/>
  <c r="Y45" i="1"/>
  <c r="Z45" i="1" s="1"/>
  <c r="Y46" i="1"/>
  <c r="Z46" i="1" s="1"/>
  <c r="Y47" i="1"/>
  <c r="Z47" i="1" s="1"/>
  <c r="Y48" i="1"/>
  <c r="Z48" i="1" s="1"/>
  <c r="Y49" i="1"/>
  <c r="Z49" i="1" s="1"/>
  <c r="Y50" i="1"/>
  <c r="Z50" i="1" s="1"/>
  <c r="Y51" i="1"/>
  <c r="Z51" i="1" s="1"/>
  <c r="Y52" i="1"/>
  <c r="Z52" i="1" s="1"/>
  <c r="Y53" i="1"/>
  <c r="Z53" i="1" s="1"/>
  <c r="Y54" i="1"/>
  <c r="Z54" i="1" s="1"/>
  <c r="Y55" i="1"/>
  <c r="Z55" i="1" s="1"/>
  <c r="Y56" i="1"/>
  <c r="Z56" i="1" s="1"/>
  <c r="Y57" i="1"/>
  <c r="Z57" i="1" s="1"/>
  <c r="Y58" i="1"/>
  <c r="Z58" i="1" s="1"/>
  <c r="Y59" i="1"/>
  <c r="Z59" i="1" s="1"/>
  <c r="Y60" i="1"/>
  <c r="Z60" i="1" s="1"/>
  <c r="Y61" i="1"/>
  <c r="Z61" i="1" s="1"/>
  <c r="Y62" i="1"/>
  <c r="Z62" i="1" s="1"/>
  <c r="Y63" i="1"/>
  <c r="Z63" i="1" s="1"/>
  <c r="Y64" i="1"/>
  <c r="Z64" i="1" s="1"/>
  <c r="Y65" i="1"/>
  <c r="Z65" i="1" s="1"/>
  <c r="Y66" i="1"/>
  <c r="Z66" i="1" s="1"/>
  <c r="Y67" i="1"/>
  <c r="Z67" i="1" s="1"/>
  <c r="Y68" i="1"/>
  <c r="Z68" i="1" s="1"/>
  <c r="Y69" i="1"/>
  <c r="Z69" i="1" s="1"/>
  <c r="Y70" i="1"/>
  <c r="Z70" i="1" s="1"/>
  <c r="Y71" i="1"/>
  <c r="Z71" i="1" s="1"/>
  <c r="Y72" i="1"/>
  <c r="Z72" i="1" s="1"/>
  <c r="Y73" i="1"/>
  <c r="Z73" i="1" s="1"/>
  <c r="Y74" i="1"/>
  <c r="Z74" i="1" s="1"/>
  <c r="Y75" i="1"/>
  <c r="Z75" i="1" s="1"/>
  <c r="Y76" i="1"/>
  <c r="Z76" i="1" s="1"/>
  <c r="Y77" i="1"/>
  <c r="Z77" i="1" s="1"/>
  <c r="Y78" i="1"/>
  <c r="Z78" i="1" s="1"/>
  <c r="Y79" i="1"/>
  <c r="Z79" i="1" s="1"/>
  <c r="Y80" i="1"/>
  <c r="Z80" i="1" s="1"/>
  <c r="Y81" i="1"/>
  <c r="Z81" i="1" s="1"/>
  <c r="Y82" i="1"/>
  <c r="Z82" i="1" s="1"/>
  <c r="Y83" i="1"/>
  <c r="Z83" i="1" s="1"/>
  <c r="Y84" i="1"/>
  <c r="Z84" i="1" s="1"/>
  <c r="Y85" i="1"/>
  <c r="Z85" i="1" s="1"/>
  <c r="Y86" i="1"/>
  <c r="Z86" i="1" s="1"/>
  <c r="Y87" i="1"/>
  <c r="Z87" i="1" s="1"/>
  <c r="Y88" i="1"/>
  <c r="Z88" i="1" s="1"/>
  <c r="Y89" i="1"/>
  <c r="Z89" i="1" s="1"/>
  <c r="Y90" i="1"/>
  <c r="Z90" i="1" s="1"/>
  <c r="Y91" i="1"/>
  <c r="Z91" i="1" s="1"/>
  <c r="Y92" i="1"/>
  <c r="Z92" i="1" s="1"/>
  <c r="Y93" i="1"/>
  <c r="Z93" i="1" s="1"/>
  <c r="Y94" i="1"/>
  <c r="Z94" i="1" s="1"/>
  <c r="Y95" i="1"/>
  <c r="Z95" i="1" s="1"/>
  <c r="Y96" i="1"/>
  <c r="Z96" i="1" s="1"/>
  <c r="Y97" i="1"/>
  <c r="Z97" i="1" s="1"/>
  <c r="Y98" i="1"/>
  <c r="Z98" i="1" s="1"/>
  <c r="Y99" i="1"/>
  <c r="Z99" i="1" s="1"/>
  <c r="Y100" i="1"/>
  <c r="Z100" i="1" s="1"/>
  <c r="Y101" i="1"/>
  <c r="Z101" i="1" s="1"/>
  <c r="Y102" i="1"/>
  <c r="Z102" i="1" s="1"/>
  <c r="Y103" i="1"/>
  <c r="Z103" i="1" s="1"/>
  <c r="Y104" i="1"/>
  <c r="Z104" i="1" s="1"/>
  <c r="Y105" i="1"/>
  <c r="Z105" i="1" s="1"/>
  <c r="Y106" i="1"/>
  <c r="Z106" i="1" s="1"/>
  <c r="Y107" i="1"/>
  <c r="Z107" i="1" s="1"/>
  <c r="Y108" i="1"/>
  <c r="Z108" i="1" s="1"/>
  <c r="Y109" i="1"/>
  <c r="Z109" i="1" s="1"/>
  <c r="Y110" i="1"/>
  <c r="Z110" i="1" s="1"/>
  <c r="Y111" i="1"/>
  <c r="Z111" i="1" s="1"/>
  <c r="Y112" i="1"/>
  <c r="Z112" i="1" s="1"/>
  <c r="Y113" i="1"/>
  <c r="Z113" i="1" s="1"/>
  <c r="Y114" i="1"/>
  <c r="Z114" i="1" s="1"/>
  <c r="Y115" i="1"/>
  <c r="Z115" i="1" s="1"/>
  <c r="Y116" i="1"/>
  <c r="Z116" i="1" s="1"/>
  <c r="Y117" i="1"/>
  <c r="Z117" i="1" s="1"/>
  <c r="Y118" i="1"/>
  <c r="Z118" i="1" s="1"/>
  <c r="Y119" i="1"/>
  <c r="Z119" i="1" s="1"/>
  <c r="Y120" i="1"/>
  <c r="Z120" i="1" s="1"/>
  <c r="Y121" i="1"/>
  <c r="Z121" i="1" s="1"/>
  <c r="Y122" i="1"/>
  <c r="Z122" i="1" s="1"/>
  <c r="Y123" i="1"/>
  <c r="Z123" i="1" s="1"/>
  <c r="Y124" i="1"/>
  <c r="Z124" i="1" s="1"/>
  <c r="Y125" i="1"/>
  <c r="Z125" i="1" s="1"/>
  <c r="Y126" i="1"/>
  <c r="Z126" i="1" s="1"/>
  <c r="Y127" i="1"/>
  <c r="Z127" i="1" s="1"/>
  <c r="Y128" i="1"/>
  <c r="Z128" i="1" s="1"/>
  <c r="Y129" i="1"/>
  <c r="Z129" i="1" s="1"/>
  <c r="Y130" i="1"/>
  <c r="Z130" i="1" s="1"/>
  <c r="Y131" i="1"/>
  <c r="Z131" i="1" s="1"/>
  <c r="Y132" i="1"/>
  <c r="Z132" i="1" s="1"/>
  <c r="Y133" i="1"/>
  <c r="Z133" i="1" s="1"/>
  <c r="Y134" i="1"/>
  <c r="Z134" i="1" s="1"/>
  <c r="Y135" i="1"/>
  <c r="Z135" i="1" s="1"/>
  <c r="Y136" i="1"/>
  <c r="Z136" i="1" s="1"/>
  <c r="Y137" i="1"/>
  <c r="Z137" i="1" s="1"/>
  <c r="Y138" i="1"/>
  <c r="Z138" i="1" s="1"/>
  <c r="Y139" i="1"/>
  <c r="Z139" i="1" s="1"/>
  <c r="Y140" i="1"/>
  <c r="Z140" i="1" s="1"/>
  <c r="Y141" i="1"/>
  <c r="Z141" i="1" s="1"/>
  <c r="Y142" i="1"/>
  <c r="Z142" i="1" s="1"/>
  <c r="Y143" i="1"/>
  <c r="Z143" i="1" s="1"/>
  <c r="Y144" i="1"/>
  <c r="Z144" i="1" s="1"/>
  <c r="Y145" i="1"/>
  <c r="Z145" i="1" s="1"/>
  <c r="Y146" i="1"/>
  <c r="Z146" i="1" s="1"/>
  <c r="Y147" i="1"/>
  <c r="Z147" i="1" s="1"/>
  <c r="Y148" i="1"/>
  <c r="Z148" i="1" s="1"/>
  <c r="Y149" i="1"/>
  <c r="Z149" i="1" s="1"/>
  <c r="Y150" i="1"/>
  <c r="Z150" i="1" s="1"/>
  <c r="Y151" i="1"/>
  <c r="Z151" i="1" s="1"/>
  <c r="Y152" i="1"/>
  <c r="Z152" i="1" s="1"/>
  <c r="Y153" i="1"/>
  <c r="Z153" i="1" s="1"/>
  <c r="Y154" i="1"/>
  <c r="Z154" i="1" s="1"/>
  <c r="Y155" i="1"/>
  <c r="Z155" i="1" s="1"/>
  <c r="Y156" i="1"/>
  <c r="Z156" i="1" s="1"/>
  <c r="Y157" i="1"/>
  <c r="Z157" i="1" s="1"/>
  <c r="Y158" i="1"/>
  <c r="Z158" i="1" s="1"/>
  <c r="Y159" i="1"/>
  <c r="Z159" i="1" s="1"/>
  <c r="Y160" i="1"/>
  <c r="Z160" i="1" s="1"/>
  <c r="Y161" i="1"/>
  <c r="Z161" i="1" s="1"/>
  <c r="Y162" i="1"/>
  <c r="Z162" i="1" s="1"/>
  <c r="Y163" i="1"/>
  <c r="Z163" i="1" s="1"/>
  <c r="Y164" i="1"/>
  <c r="Z164" i="1" s="1"/>
  <c r="Y165" i="1"/>
  <c r="Z165" i="1" s="1"/>
  <c r="Y166" i="1"/>
  <c r="Z166" i="1" s="1"/>
  <c r="Y167" i="1"/>
  <c r="Z167" i="1" s="1"/>
  <c r="Y168" i="1"/>
  <c r="Z168" i="1" s="1"/>
  <c r="Y169" i="1"/>
  <c r="Z169" i="1" s="1"/>
  <c r="Y170" i="1"/>
  <c r="Z170" i="1" s="1"/>
  <c r="Y171" i="1"/>
  <c r="Z171" i="1" s="1"/>
  <c r="Y172" i="1"/>
  <c r="Z172" i="1" s="1"/>
  <c r="Y173" i="1"/>
  <c r="Z173" i="1" s="1"/>
  <c r="Y174" i="1"/>
  <c r="Z174" i="1" s="1"/>
  <c r="Y175" i="1"/>
  <c r="Z175" i="1" s="1"/>
  <c r="Y176" i="1"/>
  <c r="Z176" i="1" s="1"/>
  <c r="Y177" i="1"/>
  <c r="Z177" i="1" s="1"/>
  <c r="Y178" i="1"/>
  <c r="Z178" i="1" s="1"/>
  <c r="Y179" i="1"/>
  <c r="Z179" i="1" s="1"/>
  <c r="Y180" i="1"/>
  <c r="Z180" i="1" s="1"/>
  <c r="Y181" i="1"/>
  <c r="Z181" i="1" s="1"/>
  <c r="Y182" i="1"/>
  <c r="Z182" i="1" s="1"/>
  <c r="Y183" i="1"/>
  <c r="Z183" i="1" s="1"/>
  <c r="Y184" i="1"/>
  <c r="Z184" i="1" s="1"/>
  <c r="Y185" i="1"/>
  <c r="Z185" i="1" s="1"/>
  <c r="Y186" i="1"/>
  <c r="Z186" i="1" s="1"/>
  <c r="Y187" i="1"/>
  <c r="Z187" i="1" s="1"/>
  <c r="Y188" i="1"/>
  <c r="Z188" i="1" s="1"/>
  <c r="Y189" i="1"/>
  <c r="Z189" i="1" s="1"/>
  <c r="Y190" i="1"/>
  <c r="Z190" i="1" s="1"/>
  <c r="Y191" i="1"/>
  <c r="Z191" i="1" s="1"/>
  <c r="Y192" i="1"/>
  <c r="Z192" i="1" s="1"/>
  <c r="Y193" i="1"/>
  <c r="Z193" i="1" s="1"/>
  <c r="Y194" i="1"/>
  <c r="Z194" i="1" s="1"/>
  <c r="Y195" i="1"/>
  <c r="Z195" i="1" s="1"/>
  <c r="Y196" i="1"/>
  <c r="Z196" i="1" s="1"/>
  <c r="Y197" i="1"/>
  <c r="Z197" i="1" s="1"/>
  <c r="Y198" i="1"/>
  <c r="Z198" i="1" s="1"/>
  <c r="Y199" i="1"/>
  <c r="Z199" i="1" s="1"/>
  <c r="Y200" i="1"/>
  <c r="Z200" i="1" s="1"/>
  <c r="Y201" i="1"/>
  <c r="Z201" i="1" s="1"/>
  <c r="Y202" i="1"/>
  <c r="Z202" i="1" s="1"/>
  <c r="Y203" i="1"/>
  <c r="Z203" i="1" s="1"/>
  <c r="Y204" i="1"/>
  <c r="Z204" i="1" s="1"/>
  <c r="Y205" i="1"/>
  <c r="Z205" i="1" s="1"/>
  <c r="Y206" i="1"/>
  <c r="Z206" i="1" s="1"/>
  <c r="Y207" i="1"/>
  <c r="Z207" i="1" s="1"/>
  <c r="Y208" i="1"/>
  <c r="Z208" i="1" s="1"/>
  <c r="Y209" i="1"/>
  <c r="Z209" i="1" s="1"/>
  <c r="Y210" i="1"/>
  <c r="Z210" i="1" s="1"/>
  <c r="Y211" i="1"/>
  <c r="Z211" i="1" s="1"/>
  <c r="Y212" i="1"/>
  <c r="Z212" i="1" s="1"/>
  <c r="Y213" i="1"/>
  <c r="Z213" i="1" s="1"/>
  <c r="Y214" i="1"/>
  <c r="Z214" i="1" s="1"/>
  <c r="Y215" i="1"/>
  <c r="Z215" i="1" s="1"/>
  <c r="Y216" i="1"/>
  <c r="Z216" i="1" s="1"/>
  <c r="Y217" i="1"/>
  <c r="Z217" i="1" s="1"/>
  <c r="Y218" i="1"/>
  <c r="Z218" i="1" s="1"/>
  <c r="Y219" i="1"/>
  <c r="Z219" i="1" s="1"/>
  <c r="Y220" i="1"/>
  <c r="Z220" i="1" s="1"/>
  <c r="Y221" i="1"/>
  <c r="Z221" i="1" s="1"/>
  <c r="Y222" i="1"/>
  <c r="Z222" i="1" s="1"/>
  <c r="Y223" i="1"/>
  <c r="Z223" i="1" s="1"/>
  <c r="Y224" i="1"/>
  <c r="Z224" i="1" s="1"/>
  <c r="Y225" i="1"/>
  <c r="Z225" i="1" s="1"/>
  <c r="Y226" i="1"/>
  <c r="Z226" i="1" s="1"/>
  <c r="Y227" i="1"/>
  <c r="Z227" i="1" s="1"/>
  <c r="Y228" i="1"/>
  <c r="Z228" i="1" s="1"/>
  <c r="Y229" i="1"/>
  <c r="Z229" i="1" s="1"/>
  <c r="Y230" i="1"/>
  <c r="Z230" i="1" s="1"/>
  <c r="Y231" i="1"/>
  <c r="Z231" i="1" s="1"/>
  <c r="Y232" i="1"/>
  <c r="Z232" i="1" s="1"/>
  <c r="Y233" i="1"/>
  <c r="Z233" i="1" s="1"/>
  <c r="Y234" i="1"/>
  <c r="Z234" i="1" s="1"/>
  <c r="Y235" i="1"/>
  <c r="Z235" i="1" s="1"/>
  <c r="Y236" i="1"/>
  <c r="Z236" i="1" s="1"/>
  <c r="Y237" i="1"/>
  <c r="Z237" i="1" s="1"/>
  <c r="Y238" i="1"/>
  <c r="Z238" i="1" s="1"/>
  <c r="Y239" i="1"/>
  <c r="Z239" i="1" s="1"/>
  <c r="Y240" i="1"/>
  <c r="Z240" i="1" s="1"/>
  <c r="Y241" i="1"/>
  <c r="Z241" i="1" s="1"/>
  <c r="Y242" i="1"/>
  <c r="Z242" i="1" s="1"/>
  <c r="Y243" i="1"/>
  <c r="Z243" i="1" s="1"/>
  <c r="Y244" i="1"/>
  <c r="Z244" i="1" s="1"/>
  <c r="Y245" i="1"/>
  <c r="Z245" i="1" s="1"/>
  <c r="Y246" i="1"/>
  <c r="Z246" i="1" s="1"/>
  <c r="Y247" i="1"/>
  <c r="Z247" i="1" s="1"/>
  <c r="Y248" i="1"/>
  <c r="Z248" i="1" s="1"/>
  <c r="Y249" i="1"/>
  <c r="Z249" i="1" s="1"/>
  <c r="Y250" i="1"/>
  <c r="Z250" i="1" s="1"/>
  <c r="Y251" i="1"/>
  <c r="Z251" i="1" s="1"/>
  <c r="Y252" i="1"/>
  <c r="Z252" i="1" s="1"/>
  <c r="Y253" i="1"/>
  <c r="Z253" i="1" s="1"/>
  <c r="Y254" i="1"/>
  <c r="Z254" i="1" s="1"/>
  <c r="Y255" i="1"/>
  <c r="Z255" i="1" s="1"/>
  <c r="Y256" i="1"/>
  <c r="Z256" i="1" s="1"/>
  <c r="Y257" i="1"/>
  <c r="Z257" i="1" s="1"/>
  <c r="Y258" i="1"/>
  <c r="Z258" i="1" s="1"/>
  <c r="Y259" i="1"/>
  <c r="Z259" i="1" s="1"/>
  <c r="Y260" i="1"/>
  <c r="Z260" i="1" s="1"/>
  <c r="Y261" i="1"/>
  <c r="Z261" i="1" s="1"/>
  <c r="Y262" i="1"/>
  <c r="Z262" i="1" s="1"/>
  <c r="Y263" i="1"/>
  <c r="Z263" i="1" s="1"/>
  <c r="Y264" i="1"/>
  <c r="Z264" i="1" s="1"/>
  <c r="Y265" i="1"/>
  <c r="Z265" i="1" s="1"/>
  <c r="Y3" i="1"/>
  <c r="Z3" i="1" s="1"/>
  <c r="AE4" i="1"/>
  <c r="AF4" i="1" s="1"/>
  <c r="AE5" i="1"/>
  <c r="AF5" i="1" s="1"/>
  <c r="AE6" i="1"/>
  <c r="AF6" i="1" s="1"/>
  <c r="AE7" i="1"/>
  <c r="AF7" i="1" s="1"/>
  <c r="AE8" i="1"/>
  <c r="AF8" i="1" s="1"/>
  <c r="AE9" i="1"/>
  <c r="AF9" i="1" s="1"/>
  <c r="AE10" i="1"/>
  <c r="AF10" i="1" s="1"/>
  <c r="AE11" i="1"/>
  <c r="AF11" i="1" s="1"/>
  <c r="AE12" i="1"/>
  <c r="AF12" i="1" s="1"/>
  <c r="AE13" i="1"/>
  <c r="AF13" i="1" s="1"/>
  <c r="AE14" i="1"/>
  <c r="AF14" i="1" s="1"/>
  <c r="AE15" i="1"/>
  <c r="AF15" i="1" s="1"/>
  <c r="AE16" i="1"/>
  <c r="AF16" i="1" s="1"/>
  <c r="AE17" i="1"/>
  <c r="AF17" i="1" s="1"/>
  <c r="AE18" i="1"/>
  <c r="AF18" i="1" s="1"/>
  <c r="AE19" i="1"/>
  <c r="AF19" i="1" s="1"/>
  <c r="AE20" i="1"/>
  <c r="AF20" i="1" s="1"/>
  <c r="AE21" i="1"/>
  <c r="AF21" i="1" s="1"/>
  <c r="AE22" i="1"/>
  <c r="AF22" i="1" s="1"/>
  <c r="AE23" i="1"/>
  <c r="AF23" i="1" s="1"/>
  <c r="AE24" i="1"/>
  <c r="AF24" i="1" s="1"/>
  <c r="AE25" i="1"/>
  <c r="AF25" i="1" s="1"/>
  <c r="AE26" i="1"/>
  <c r="AF26" i="1" s="1"/>
  <c r="AE27" i="1"/>
  <c r="AF27" i="1" s="1"/>
  <c r="AE28" i="1"/>
  <c r="AF28" i="1" s="1"/>
  <c r="AE29" i="1"/>
  <c r="AF29" i="1" s="1"/>
  <c r="AE30" i="1"/>
  <c r="AF30" i="1" s="1"/>
  <c r="AE31" i="1"/>
  <c r="AF31" i="1" s="1"/>
  <c r="AE32" i="1"/>
  <c r="AF32" i="1" s="1"/>
  <c r="AE33" i="1"/>
  <c r="AF33" i="1" s="1"/>
  <c r="AE34" i="1"/>
  <c r="AF34" i="1" s="1"/>
  <c r="AE35" i="1"/>
  <c r="AF35" i="1" s="1"/>
  <c r="AE36" i="1"/>
  <c r="AF36" i="1" s="1"/>
  <c r="AE37" i="1"/>
  <c r="AF37" i="1" s="1"/>
  <c r="AE38" i="1"/>
  <c r="AF38" i="1" s="1"/>
  <c r="AE39" i="1"/>
  <c r="AF39" i="1" s="1"/>
  <c r="AE40" i="1"/>
  <c r="AF40" i="1" s="1"/>
  <c r="AE41" i="1"/>
  <c r="AF41" i="1" s="1"/>
  <c r="AE42" i="1"/>
  <c r="AF42" i="1" s="1"/>
  <c r="AE43" i="1"/>
  <c r="AF43" i="1" s="1"/>
  <c r="AE44" i="1"/>
  <c r="AF44" i="1" s="1"/>
  <c r="AE45" i="1"/>
  <c r="AF45" i="1" s="1"/>
  <c r="AE46" i="1"/>
  <c r="AF46" i="1" s="1"/>
  <c r="AE47" i="1"/>
  <c r="AF47" i="1" s="1"/>
  <c r="AE48" i="1"/>
  <c r="AF48" i="1" s="1"/>
  <c r="AE49" i="1"/>
  <c r="AF49" i="1" s="1"/>
  <c r="AE50" i="1"/>
  <c r="AF50" i="1" s="1"/>
  <c r="AE51" i="1"/>
  <c r="AF51" i="1" s="1"/>
  <c r="AE52" i="1"/>
  <c r="AF52" i="1" s="1"/>
  <c r="AE53" i="1"/>
  <c r="AF53" i="1" s="1"/>
  <c r="AE54" i="1"/>
  <c r="AF54" i="1" s="1"/>
  <c r="AE55" i="1"/>
  <c r="AF55" i="1" s="1"/>
  <c r="AE56" i="1"/>
  <c r="AF56" i="1" s="1"/>
  <c r="AE57" i="1"/>
  <c r="AF57" i="1" s="1"/>
  <c r="AE58" i="1"/>
  <c r="AF58" i="1" s="1"/>
  <c r="AE59" i="1"/>
  <c r="AF59" i="1" s="1"/>
  <c r="AE60" i="1"/>
  <c r="AF60" i="1" s="1"/>
  <c r="AE61" i="1"/>
  <c r="AF61" i="1" s="1"/>
  <c r="AE62" i="1"/>
  <c r="AF62" i="1" s="1"/>
  <c r="AE63" i="1"/>
  <c r="AF63" i="1" s="1"/>
  <c r="AE64" i="1"/>
  <c r="AF64" i="1" s="1"/>
  <c r="AE65" i="1"/>
  <c r="AF65" i="1" s="1"/>
  <c r="AE66" i="1"/>
  <c r="AF66" i="1" s="1"/>
  <c r="AE67" i="1"/>
  <c r="AF67" i="1" s="1"/>
  <c r="AE68" i="1"/>
  <c r="AF68" i="1" s="1"/>
  <c r="AE69" i="1"/>
  <c r="AF69" i="1" s="1"/>
  <c r="AE70" i="1"/>
  <c r="AF70" i="1" s="1"/>
  <c r="AE71" i="1"/>
  <c r="AF71" i="1" s="1"/>
  <c r="AE72" i="1"/>
  <c r="AF72" i="1" s="1"/>
  <c r="AE73" i="1"/>
  <c r="AF73" i="1" s="1"/>
  <c r="AE74" i="1"/>
  <c r="AF74" i="1" s="1"/>
  <c r="AE75" i="1"/>
  <c r="AF75" i="1" s="1"/>
  <c r="AE76" i="1"/>
  <c r="AF76" i="1" s="1"/>
  <c r="AE77" i="1"/>
  <c r="AF77" i="1" s="1"/>
  <c r="AE78" i="1"/>
  <c r="AF78" i="1" s="1"/>
  <c r="AE79" i="1"/>
  <c r="AF79" i="1" s="1"/>
  <c r="AE80" i="1"/>
  <c r="AF80" i="1" s="1"/>
  <c r="AE81" i="1"/>
  <c r="AF81" i="1" s="1"/>
  <c r="AE82" i="1"/>
  <c r="AF82" i="1" s="1"/>
  <c r="AE83" i="1"/>
  <c r="AF83" i="1" s="1"/>
  <c r="AE84" i="1"/>
  <c r="AF84" i="1" s="1"/>
  <c r="AE85" i="1"/>
  <c r="AF85" i="1" s="1"/>
  <c r="AE86" i="1"/>
  <c r="AF86" i="1" s="1"/>
  <c r="AE87" i="1"/>
  <c r="AF87" i="1" s="1"/>
  <c r="AE88" i="1"/>
  <c r="AF88" i="1" s="1"/>
  <c r="AE89" i="1"/>
  <c r="AF89" i="1" s="1"/>
  <c r="AE90" i="1"/>
  <c r="AF90" i="1" s="1"/>
  <c r="AE91" i="1"/>
  <c r="AF91" i="1" s="1"/>
  <c r="AE92" i="1"/>
  <c r="AF92" i="1" s="1"/>
  <c r="AE93" i="1"/>
  <c r="AF93" i="1" s="1"/>
  <c r="AE94" i="1"/>
  <c r="AF94" i="1" s="1"/>
  <c r="AE95" i="1"/>
  <c r="AF95" i="1" s="1"/>
  <c r="AE96" i="1"/>
  <c r="AF96" i="1" s="1"/>
  <c r="AE97" i="1"/>
  <c r="AF97" i="1" s="1"/>
  <c r="AE98" i="1"/>
  <c r="AF98" i="1" s="1"/>
  <c r="AE99" i="1"/>
  <c r="AF99" i="1" s="1"/>
  <c r="AE100" i="1"/>
  <c r="AF100" i="1" s="1"/>
  <c r="AE101" i="1"/>
  <c r="AF101" i="1" s="1"/>
  <c r="AE102" i="1"/>
  <c r="AF102" i="1" s="1"/>
  <c r="AE103" i="1"/>
  <c r="AF103" i="1" s="1"/>
  <c r="AE104" i="1"/>
  <c r="AF104" i="1" s="1"/>
  <c r="AE105" i="1"/>
  <c r="AF105" i="1" s="1"/>
  <c r="AE106" i="1"/>
  <c r="AF106" i="1" s="1"/>
  <c r="AE107" i="1"/>
  <c r="AF107" i="1" s="1"/>
  <c r="AE108" i="1"/>
  <c r="AF108" i="1" s="1"/>
  <c r="AE109" i="1"/>
  <c r="AF109" i="1" s="1"/>
  <c r="AE110" i="1"/>
  <c r="AF110" i="1" s="1"/>
  <c r="AE111" i="1"/>
  <c r="AF111" i="1" s="1"/>
  <c r="AE112" i="1"/>
  <c r="AF112" i="1" s="1"/>
  <c r="AE113" i="1"/>
  <c r="AF113" i="1" s="1"/>
  <c r="AE114" i="1"/>
  <c r="AF114" i="1" s="1"/>
  <c r="AE115" i="1"/>
  <c r="AF115" i="1" s="1"/>
  <c r="AE116" i="1"/>
  <c r="AF116" i="1" s="1"/>
  <c r="AE117" i="1"/>
  <c r="AF117" i="1" s="1"/>
  <c r="AE118" i="1"/>
  <c r="AF118" i="1" s="1"/>
  <c r="AE119" i="1"/>
  <c r="AF119" i="1" s="1"/>
  <c r="AE120" i="1"/>
  <c r="AF120" i="1" s="1"/>
  <c r="AE121" i="1"/>
  <c r="AF121" i="1" s="1"/>
  <c r="AE122" i="1"/>
  <c r="AF122" i="1" s="1"/>
  <c r="AE123" i="1"/>
  <c r="AF123" i="1" s="1"/>
  <c r="AE124" i="1"/>
  <c r="AF124" i="1" s="1"/>
  <c r="AE125" i="1"/>
  <c r="AF125" i="1" s="1"/>
  <c r="AE126" i="1"/>
  <c r="AF126" i="1" s="1"/>
  <c r="AE127" i="1"/>
  <c r="AF127" i="1" s="1"/>
  <c r="AE128" i="1"/>
  <c r="AF128" i="1" s="1"/>
  <c r="AE129" i="1"/>
  <c r="AF129" i="1" s="1"/>
  <c r="AE130" i="1"/>
  <c r="AF130" i="1" s="1"/>
  <c r="AE131" i="1"/>
  <c r="AF131" i="1" s="1"/>
  <c r="AE132" i="1"/>
  <c r="AF132" i="1" s="1"/>
  <c r="AE133" i="1"/>
  <c r="AF133" i="1" s="1"/>
  <c r="AE134" i="1"/>
  <c r="AF134" i="1" s="1"/>
  <c r="AE135" i="1"/>
  <c r="AF135" i="1" s="1"/>
  <c r="AE136" i="1"/>
  <c r="AF136" i="1" s="1"/>
  <c r="AE137" i="1"/>
  <c r="AF137" i="1" s="1"/>
  <c r="AE138" i="1"/>
  <c r="AF138" i="1" s="1"/>
  <c r="AE139" i="1"/>
  <c r="AF139" i="1" s="1"/>
  <c r="AE140" i="1"/>
  <c r="AF140" i="1" s="1"/>
  <c r="AE141" i="1"/>
  <c r="AF141" i="1" s="1"/>
  <c r="AE142" i="1"/>
  <c r="AF142" i="1" s="1"/>
  <c r="AE143" i="1"/>
  <c r="AF143" i="1" s="1"/>
  <c r="AE144" i="1"/>
  <c r="AF144" i="1" s="1"/>
  <c r="AE145" i="1"/>
  <c r="AF145" i="1" s="1"/>
  <c r="AE146" i="1"/>
  <c r="AF146" i="1" s="1"/>
  <c r="AE147" i="1"/>
  <c r="AF147" i="1" s="1"/>
  <c r="AE148" i="1"/>
  <c r="AF148" i="1" s="1"/>
  <c r="AE149" i="1"/>
  <c r="AF149" i="1" s="1"/>
  <c r="AE150" i="1"/>
  <c r="AF150" i="1" s="1"/>
  <c r="AE151" i="1"/>
  <c r="AF151" i="1" s="1"/>
  <c r="AE152" i="1"/>
  <c r="AF152" i="1" s="1"/>
  <c r="AE153" i="1"/>
  <c r="AF153" i="1" s="1"/>
  <c r="AE154" i="1"/>
  <c r="AF154" i="1" s="1"/>
  <c r="AE155" i="1"/>
  <c r="AF155" i="1" s="1"/>
  <c r="AE156" i="1"/>
  <c r="AF156" i="1" s="1"/>
  <c r="AE157" i="1"/>
  <c r="AF157" i="1" s="1"/>
  <c r="AE158" i="1"/>
  <c r="AF158" i="1" s="1"/>
  <c r="AE159" i="1"/>
  <c r="AF159" i="1" s="1"/>
  <c r="AE160" i="1"/>
  <c r="AF160" i="1" s="1"/>
  <c r="AE161" i="1"/>
  <c r="AF161" i="1" s="1"/>
  <c r="AE162" i="1"/>
  <c r="AF162" i="1" s="1"/>
  <c r="AE163" i="1"/>
  <c r="AF163" i="1" s="1"/>
  <c r="AE164" i="1"/>
  <c r="AF164" i="1" s="1"/>
  <c r="AE165" i="1"/>
  <c r="AF165" i="1" s="1"/>
  <c r="AE166" i="1"/>
  <c r="AF166" i="1" s="1"/>
  <c r="AE167" i="1"/>
  <c r="AF167" i="1" s="1"/>
  <c r="AE168" i="1"/>
  <c r="AF168" i="1" s="1"/>
  <c r="AE169" i="1"/>
  <c r="AF169" i="1" s="1"/>
  <c r="AE170" i="1"/>
  <c r="AF170" i="1" s="1"/>
  <c r="AE171" i="1"/>
  <c r="AF171" i="1" s="1"/>
  <c r="AE172" i="1"/>
  <c r="AF172" i="1" s="1"/>
  <c r="AE173" i="1"/>
  <c r="AF173" i="1" s="1"/>
  <c r="AE174" i="1"/>
  <c r="AF174" i="1" s="1"/>
  <c r="AE175" i="1"/>
  <c r="AF175" i="1" s="1"/>
  <c r="AE176" i="1"/>
  <c r="AF176" i="1" s="1"/>
  <c r="AE177" i="1"/>
  <c r="AF177" i="1" s="1"/>
  <c r="AE178" i="1"/>
  <c r="AF178" i="1" s="1"/>
  <c r="AE179" i="1"/>
  <c r="AF179" i="1" s="1"/>
  <c r="AE180" i="1"/>
  <c r="AF180" i="1" s="1"/>
  <c r="AE181" i="1"/>
  <c r="AF181" i="1" s="1"/>
  <c r="AE182" i="1"/>
  <c r="AF182" i="1" s="1"/>
  <c r="AE183" i="1"/>
  <c r="AF183" i="1" s="1"/>
  <c r="AE184" i="1"/>
  <c r="AF184" i="1" s="1"/>
  <c r="AE185" i="1"/>
  <c r="AF185" i="1" s="1"/>
  <c r="AE186" i="1"/>
  <c r="AF186" i="1" s="1"/>
  <c r="AE187" i="1"/>
  <c r="AF187" i="1" s="1"/>
  <c r="AE188" i="1"/>
  <c r="AF188" i="1" s="1"/>
  <c r="AE189" i="1"/>
  <c r="AF189" i="1" s="1"/>
  <c r="AE190" i="1"/>
  <c r="AF190" i="1" s="1"/>
  <c r="AE191" i="1"/>
  <c r="AF191" i="1" s="1"/>
  <c r="AE192" i="1"/>
  <c r="AF192" i="1" s="1"/>
  <c r="AE193" i="1"/>
  <c r="AF193" i="1" s="1"/>
  <c r="AE194" i="1"/>
  <c r="AF194" i="1" s="1"/>
  <c r="AE195" i="1"/>
  <c r="AF195" i="1" s="1"/>
  <c r="AE196" i="1"/>
  <c r="AF196" i="1" s="1"/>
  <c r="AE197" i="1"/>
  <c r="AF197" i="1" s="1"/>
  <c r="AE198" i="1"/>
  <c r="AF198" i="1" s="1"/>
  <c r="AE199" i="1"/>
  <c r="AF199" i="1" s="1"/>
  <c r="AE200" i="1"/>
  <c r="AF200" i="1" s="1"/>
  <c r="AE201" i="1"/>
  <c r="AF201" i="1" s="1"/>
  <c r="AE202" i="1"/>
  <c r="AF202" i="1" s="1"/>
  <c r="AE203" i="1"/>
  <c r="AF203" i="1" s="1"/>
  <c r="AE204" i="1"/>
  <c r="AF204" i="1" s="1"/>
  <c r="AE205" i="1"/>
  <c r="AF205" i="1" s="1"/>
  <c r="AE206" i="1"/>
  <c r="AF206" i="1" s="1"/>
  <c r="AE207" i="1"/>
  <c r="AF207" i="1" s="1"/>
  <c r="AE208" i="1"/>
  <c r="AF208" i="1" s="1"/>
  <c r="AE209" i="1"/>
  <c r="AF209" i="1" s="1"/>
  <c r="AE210" i="1"/>
  <c r="AF210" i="1" s="1"/>
  <c r="AE211" i="1"/>
  <c r="AF211" i="1" s="1"/>
  <c r="AE212" i="1"/>
  <c r="AF212" i="1" s="1"/>
  <c r="AE213" i="1"/>
  <c r="AF213" i="1" s="1"/>
  <c r="AE214" i="1"/>
  <c r="AF214" i="1" s="1"/>
  <c r="AE215" i="1"/>
  <c r="AF215" i="1" s="1"/>
  <c r="AE216" i="1"/>
  <c r="AF216" i="1" s="1"/>
  <c r="AE217" i="1"/>
  <c r="AF217" i="1" s="1"/>
  <c r="AE218" i="1"/>
  <c r="AF218" i="1" s="1"/>
  <c r="AE219" i="1"/>
  <c r="AF219" i="1" s="1"/>
  <c r="AE220" i="1"/>
  <c r="AF220" i="1" s="1"/>
  <c r="AE221" i="1"/>
  <c r="AF221" i="1" s="1"/>
  <c r="AE222" i="1"/>
  <c r="AF222" i="1" s="1"/>
  <c r="AE223" i="1"/>
  <c r="AF223" i="1" s="1"/>
  <c r="AE224" i="1"/>
  <c r="AF224" i="1" s="1"/>
  <c r="AE225" i="1"/>
  <c r="AF225" i="1" s="1"/>
  <c r="AE226" i="1"/>
  <c r="AF226" i="1" s="1"/>
  <c r="AE227" i="1"/>
  <c r="AF227" i="1" s="1"/>
  <c r="AE228" i="1"/>
  <c r="AF228" i="1" s="1"/>
  <c r="AE229" i="1"/>
  <c r="AF229" i="1" s="1"/>
  <c r="AE230" i="1"/>
  <c r="AF230" i="1" s="1"/>
  <c r="AE231" i="1"/>
  <c r="AF231" i="1" s="1"/>
  <c r="AE232" i="1"/>
  <c r="AF232" i="1" s="1"/>
  <c r="AE233" i="1"/>
  <c r="AF233" i="1" s="1"/>
  <c r="AE234" i="1"/>
  <c r="AF234" i="1" s="1"/>
  <c r="AE235" i="1"/>
  <c r="AF235" i="1" s="1"/>
  <c r="AE236" i="1"/>
  <c r="AF236" i="1" s="1"/>
  <c r="AE237" i="1"/>
  <c r="AF237" i="1" s="1"/>
  <c r="AE238" i="1"/>
  <c r="AF238" i="1" s="1"/>
  <c r="AE239" i="1"/>
  <c r="AF239" i="1" s="1"/>
  <c r="AE240" i="1"/>
  <c r="AF240" i="1" s="1"/>
  <c r="AE241" i="1"/>
  <c r="AF241" i="1" s="1"/>
  <c r="AE242" i="1"/>
  <c r="AF242" i="1" s="1"/>
  <c r="AE243" i="1"/>
  <c r="AF243" i="1" s="1"/>
  <c r="AE244" i="1"/>
  <c r="AF244" i="1" s="1"/>
  <c r="AE245" i="1"/>
  <c r="AF245" i="1" s="1"/>
  <c r="AE246" i="1"/>
  <c r="AF246" i="1" s="1"/>
  <c r="AE247" i="1"/>
  <c r="AF247" i="1" s="1"/>
  <c r="AE248" i="1"/>
  <c r="AF248" i="1" s="1"/>
  <c r="AE249" i="1"/>
  <c r="AF249" i="1" s="1"/>
  <c r="AE250" i="1"/>
  <c r="AF250" i="1" s="1"/>
  <c r="AE251" i="1"/>
  <c r="AF251" i="1" s="1"/>
  <c r="AE252" i="1"/>
  <c r="AF252" i="1" s="1"/>
  <c r="AE253" i="1"/>
  <c r="AF253" i="1" s="1"/>
  <c r="AE254" i="1"/>
  <c r="AF254" i="1" s="1"/>
  <c r="AE255" i="1"/>
  <c r="AF255" i="1" s="1"/>
  <c r="AE256" i="1"/>
  <c r="AF256" i="1" s="1"/>
  <c r="AE257" i="1"/>
  <c r="AF257" i="1" s="1"/>
  <c r="AE258" i="1"/>
  <c r="AF258" i="1" s="1"/>
  <c r="AE259" i="1"/>
  <c r="AF259" i="1" s="1"/>
  <c r="AE260" i="1"/>
  <c r="AF260" i="1" s="1"/>
  <c r="AE261" i="1"/>
  <c r="AF261" i="1" s="1"/>
  <c r="AE262" i="1"/>
  <c r="AF262" i="1" s="1"/>
  <c r="AE263" i="1"/>
  <c r="AF263" i="1" s="1"/>
  <c r="AE264" i="1"/>
  <c r="AF264" i="1" s="1"/>
  <c r="AE265" i="1"/>
  <c r="AF265" i="1" s="1"/>
  <c r="AE3" i="1"/>
  <c r="AF3" i="1" s="1"/>
  <c r="AB4" i="1" l="1"/>
  <c r="AC4" i="1" s="1"/>
  <c r="AB5" i="1"/>
  <c r="AC5" i="1" s="1"/>
  <c r="AB6" i="1"/>
  <c r="AC6" i="1" s="1"/>
  <c r="AB7" i="1"/>
  <c r="AC7" i="1" s="1"/>
  <c r="AB8" i="1"/>
  <c r="AC8" i="1" s="1"/>
  <c r="AB9" i="1"/>
  <c r="AC9" i="1" s="1"/>
  <c r="AB10" i="1"/>
  <c r="AC10" i="1" s="1"/>
  <c r="AB11" i="1"/>
  <c r="AC11" i="1" s="1"/>
  <c r="AB12" i="1"/>
  <c r="AC12" i="1" s="1"/>
  <c r="AB13" i="1"/>
  <c r="AC13" i="1" s="1"/>
  <c r="AB14" i="1"/>
  <c r="AC14" i="1" s="1"/>
  <c r="AB15" i="1"/>
  <c r="AC15" i="1" s="1"/>
  <c r="AB16" i="1"/>
  <c r="AC16" i="1" s="1"/>
  <c r="AB17" i="1"/>
  <c r="AC17" i="1" s="1"/>
  <c r="AB18" i="1"/>
  <c r="AC18" i="1" s="1"/>
  <c r="AB19" i="1"/>
  <c r="AC19" i="1" s="1"/>
  <c r="AB20" i="1"/>
  <c r="AC20" i="1" s="1"/>
  <c r="AB21" i="1"/>
  <c r="AC21" i="1" s="1"/>
  <c r="AB22" i="1"/>
  <c r="AC22" i="1" s="1"/>
  <c r="AB23" i="1"/>
  <c r="AC23" i="1" s="1"/>
  <c r="AB24" i="1"/>
  <c r="AC24" i="1" s="1"/>
  <c r="AB25" i="1"/>
  <c r="AC25" i="1" s="1"/>
  <c r="AB26" i="1"/>
  <c r="AC26" i="1" s="1"/>
  <c r="AB27" i="1"/>
  <c r="AC27" i="1" s="1"/>
  <c r="AB28" i="1"/>
  <c r="AC28" i="1" s="1"/>
  <c r="AB29" i="1"/>
  <c r="AC29" i="1" s="1"/>
  <c r="AB30" i="1"/>
  <c r="AC30" i="1" s="1"/>
  <c r="AB31" i="1"/>
  <c r="AC31" i="1" s="1"/>
  <c r="AB32" i="1"/>
  <c r="AC32" i="1" s="1"/>
  <c r="AB33" i="1"/>
  <c r="AC33" i="1" s="1"/>
  <c r="AB34" i="1"/>
  <c r="AC34" i="1" s="1"/>
  <c r="AB35" i="1"/>
  <c r="AC35" i="1" s="1"/>
  <c r="AB36" i="1"/>
  <c r="AC36" i="1" s="1"/>
  <c r="AB37" i="1"/>
  <c r="AC37" i="1" s="1"/>
  <c r="AB38" i="1"/>
  <c r="AC38" i="1" s="1"/>
  <c r="AB39" i="1"/>
  <c r="AC39" i="1" s="1"/>
  <c r="AB40" i="1"/>
  <c r="AC40" i="1" s="1"/>
  <c r="AB41" i="1"/>
  <c r="AC41" i="1" s="1"/>
  <c r="AB42" i="1"/>
  <c r="AC42" i="1" s="1"/>
  <c r="AB43" i="1"/>
  <c r="AC43" i="1" s="1"/>
  <c r="AB44" i="1"/>
  <c r="AC44" i="1" s="1"/>
  <c r="AB45" i="1"/>
  <c r="AC45" i="1" s="1"/>
  <c r="AB46" i="1"/>
  <c r="AC46" i="1" s="1"/>
  <c r="AB47" i="1"/>
  <c r="AC47" i="1" s="1"/>
  <c r="AB48" i="1"/>
  <c r="AC48" i="1" s="1"/>
  <c r="AB49" i="1"/>
  <c r="AC49" i="1" s="1"/>
  <c r="AB50" i="1"/>
  <c r="AC50" i="1" s="1"/>
  <c r="AB51" i="1"/>
  <c r="AC51" i="1" s="1"/>
  <c r="AB52" i="1"/>
  <c r="AC52" i="1" s="1"/>
  <c r="AB53" i="1"/>
  <c r="AC53" i="1" s="1"/>
  <c r="AB54" i="1"/>
  <c r="AC54" i="1" s="1"/>
  <c r="AB55" i="1"/>
  <c r="AC55" i="1" s="1"/>
  <c r="AB56" i="1"/>
  <c r="AC56" i="1" s="1"/>
  <c r="AB57" i="1"/>
  <c r="AC57" i="1" s="1"/>
  <c r="AB58" i="1"/>
  <c r="AC58" i="1" s="1"/>
  <c r="AB59" i="1"/>
  <c r="AC59" i="1" s="1"/>
  <c r="AB60" i="1"/>
  <c r="AC60" i="1" s="1"/>
  <c r="AB61" i="1"/>
  <c r="AC61" i="1" s="1"/>
  <c r="AB62" i="1"/>
  <c r="AC62" i="1" s="1"/>
  <c r="AB63" i="1"/>
  <c r="AC63" i="1" s="1"/>
  <c r="AB64" i="1"/>
  <c r="AC64" i="1" s="1"/>
  <c r="AB65" i="1"/>
  <c r="AC65" i="1" s="1"/>
  <c r="AB66" i="1"/>
  <c r="AC66" i="1" s="1"/>
  <c r="AB67" i="1"/>
  <c r="AC67" i="1" s="1"/>
  <c r="AB68" i="1"/>
  <c r="AC68" i="1" s="1"/>
  <c r="AB69" i="1"/>
  <c r="AC69" i="1" s="1"/>
  <c r="AB70" i="1"/>
  <c r="AC70" i="1" s="1"/>
  <c r="AB71" i="1"/>
  <c r="AC71" i="1" s="1"/>
  <c r="AB72" i="1"/>
  <c r="AC72" i="1" s="1"/>
  <c r="AB73" i="1"/>
  <c r="AC73" i="1" s="1"/>
  <c r="AB74" i="1"/>
  <c r="AC74" i="1" s="1"/>
  <c r="AB75" i="1"/>
  <c r="AC75" i="1" s="1"/>
  <c r="AB76" i="1"/>
  <c r="AC76" i="1" s="1"/>
  <c r="AB77" i="1"/>
  <c r="AC77" i="1" s="1"/>
  <c r="AB78" i="1"/>
  <c r="AC78" i="1" s="1"/>
  <c r="AB79" i="1"/>
  <c r="AC79" i="1" s="1"/>
  <c r="AB80" i="1"/>
  <c r="AC80" i="1" s="1"/>
  <c r="AB81" i="1"/>
  <c r="AC81" i="1" s="1"/>
  <c r="AB82" i="1"/>
  <c r="AC82" i="1" s="1"/>
  <c r="AB83" i="1"/>
  <c r="AC83" i="1" s="1"/>
  <c r="AB84" i="1"/>
  <c r="AC84" i="1" s="1"/>
  <c r="AB85" i="1"/>
  <c r="AC85" i="1" s="1"/>
  <c r="AB86" i="1"/>
  <c r="AC86" i="1" s="1"/>
  <c r="AB87" i="1"/>
  <c r="AC87" i="1" s="1"/>
  <c r="AB88" i="1"/>
  <c r="AC88" i="1" s="1"/>
  <c r="AB89" i="1"/>
  <c r="AC89" i="1" s="1"/>
  <c r="AB90" i="1"/>
  <c r="AC90" i="1" s="1"/>
  <c r="AB91" i="1"/>
  <c r="AC91" i="1" s="1"/>
  <c r="AB92" i="1"/>
  <c r="AC92" i="1" s="1"/>
  <c r="AB93" i="1"/>
  <c r="AC93" i="1" s="1"/>
  <c r="AB94" i="1"/>
  <c r="AC94" i="1" s="1"/>
  <c r="AB95" i="1"/>
  <c r="AC95" i="1" s="1"/>
  <c r="AB96" i="1"/>
  <c r="AC96" i="1" s="1"/>
  <c r="AB97" i="1"/>
  <c r="AC97" i="1" s="1"/>
  <c r="AB98" i="1"/>
  <c r="AC98" i="1" s="1"/>
  <c r="AB99" i="1"/>
  <c r="AC99" i="1" s="1"/>
  <c r="AB100" i="1"/>
  <c r="AC100" i="1" s="1"/>
  <c r="AB101" i="1"/>
  <c r="AC101" i="1" s="1"/>
  <c r="AB102" i="1"/>
  <c r="AC102" i="1" s="1"/>
  <c r="AB103" i="1"/>
  <c r="AC103" i="1" s="1"/>
  <c r="AB104" i="1"/>
  <c r="AC104" i="1" s="1"/>
  <c r="AB105" i="1"/>
  <c r="AC105" i="1" s="1"/>
  <c r="AB106" i="1"/>
  <c r="AC106" i="1" s="1"/>
  <c r="AB107" i="1"/>
  <c r="AC107" i="1" s="1"/>
  <c r="AB108" i="1"/>
  <c r="AC108" i="1" s="1"/>
  <c r="AB109" i="1"/>
  <c r="AC109" i="1" s="1"/>
  <c r="AB110" i="1"/>
  <c r="AC110" i="1" s="1"/>
  <c r="AB111" i="1"/>
  <c r="AC111" i="1" s="1"/>
  <c r="AB112" i="1"/>
  <c r="AC112" i="1" s="1"/>
  <c r="AB113" i="1"/>
  <c r="AC113" i="1" s="1"/>
  <c r="AB114" i="1"/>
  <c r="AC114" i="1" s="1"/>
  <c r="AB115" i="1"/>
  <c r="AC115" i="1" s="1"/>
  <c r="AB116" i="1"/>
  <c r="AC116" i="1" s="1"/>
  <c r="AB117" i="1"/>
  <c r="AC117" i="1" s="1"/>
  <c r="AB118" i="1"/>
  <c r="AC118" i="1" s="1"/>
  <c r="AB119" i="1"/>
  <c r="AC119" i="1" s="1"/>
  <c r="AB120" i="1"/>
  <c r="AC120" i="1" s="1"/>
  <c r="AB121" i="1"/>
  <c r="AC121" i="1" s="1"/>
  <c r="AB122" i="1"/>
  <c r="AC122" i="1" s="1"/>
  <c r="AB123" i="1"/>
  <c r="AC123" i="1" s="1"/>
  <c r="AB124" i="1"/>
  <c r="AC124" i="1" s="1"/>
  <c r="AB125" i="1"/>
  <c r="AC125" i="1" s="1"/>
  <c r="AB126" i="1"/>
  <c r="AC126" i="1" s="1"/>
  <c r="AB127" i="1"/>
  <c r="AC127" i="1" s="1"/>
  <c r="AB128" i="1"/>
  <c r="AC128" i="1" s="1"/>
  <c r="AB129" i="1"/>
  <c r="AC129" i="1" s="1"/>
  <c r="AB130" i="1"/>
  <c r="AC130" i="1" s="1"/>
  <c r="AB131" i="1"/>
  <c r="AC131" i="1" s="1"/>
  <c r="AB132" i="1"/>
  <c r="AC132" i="1" s="1"/>
  <c r="AB133" i="1"/>
  <c r="AC133" i="1" s="1"/>
  <c r="AB134" i="1"/>
  <c r="AC134" i="1" s="1"/>
  <c r="AB135" i="1"/>
  <c r="AC135" i="1" s="1"/>
  <c r="AB136" i="1"/>
  <c r="AC136" i="1" s="1"/>
  <c r="AB137" i="1"/>
  <c r="AC137" i="1" s="1"/>
  <c r="AB138" i="1"/>
  <c r="AC138" i="1" s="1"/>
  <c r="AB139" i="1"/>
  <c r="AC139" i="1" s="1"/>
  <c r="AB140" i="1"/>
  <c r="AC140" i="1" s="1"/>
  <c r="AB141" i="1"/>
  <c r="AC141" i="1" s="1"/>
  <c r="AB142" i="1"/>
  <c r="AC142" i="1" s="1"/>
  <c r="AB143" i="1"/>
  <c r="AC143" i="1" s="1"/>
  <c r="AB144" i="1"/>
  <c r="AC144" i="1" s="1"/>
  <c r="AB145" i="1"/>
  <c r="AC145" i="1" s="1"/>
  <c r="AB146" i="1"/>
  <c r="AC146" i="1" s="1"/>
  <c r="AB147" i="1"/>
  <c r="AC147" i="1" s="1"/>
  <c r="AB148" i="1"/>
  <c r="AC148" i="1" s="1"/>
  <c r="AB149" i="1"/>
  <c r="AC149" i="1" s="1"/>
  <c r="AB150" i="1"/>
  <c r="AC150" i="1" s="1"/>
  <c r="AB151" i="1"/>
  <c r="AC151" i="1" s="1"/>
  <c r="AB152" i="1"/>
  <c r="AC152" i="1" s="1"/>
  <c r="AB153" i="1"/>
  <c r="AC153" i="1" s="1"/>
  <c r="AB154" i="1"/>
  <c r="AC154" i="1" s="1"/>
  <c r="AB155" i="1"/>
  <c r="AC155" i="1" s="1"/>
  <c r="AB156" i="1"/>
  <c r="AC156" i="1" s="1"/>
  <c r="AB157" i="1"/>
  <c r="AC157" i="1" s="1"/>
  <c r="AB158" i="1"/>
  <c r="AC158" i="1" s="1"/>
  <c r="AB159" i="1"/>
  <c r="AC159" i="1" s="1"/>
  <c r="AB160" i="1"/>
  <c r="AC160" i="1" s="1"/>
  <c r="AB161" i="1"/>
  <c r="AC161" i="1" s="1"/>
  <c r="AB162" i="1"/>
  <c r="AC162" i="1" s="1"/>
  <c r="AB163" i="1"/>
  <c r="AC163" i="1" s="1"/>
  <c r="AB164" i="1"/>
  <c r="AC164" i="1" s="1"/>
  <c r="AB165" i="1"/>
  <c r="AC165" i="1" s="1"/>
  <c r="AB166" i="1"/>
  <c r="AC166" i="1" s="1"/>
  <c r="AB167" i="1"/>
  <c r="AC167" i="1" s="1"/>
  <c r="AB168" i="1"/>
  <c r="AC168" i="1" s="1"/>
  <c r="AB169" i="1"/>
  <c r="AC169" i="1" s="1"/>
  <c r="AB170" i="1"/>
  <c r="AC170" i="1" s="1"/>
  <c r="AB171" i="1"/>
  <c r="AC171" i="1" s="1"/>
  <c r="AB172" i="1"/>
  <c r="AC172" i="1" s="1"/>
  <c r="AB173" i="1"/>
  <c r="AC173" i="1" s="1"/>
  <c r="AB174" i="1"/>
  <c r="AC174" i="1" s="1"/>
  <c r="AB175" i="1"/>
  <c r="AC175" i="1" s="1"/>
  <c r="AB176" i="1"/>
  <c r="AC176" i="1" s="1"/>
  <c r="AB177" i="1"/>
  <c r="AC177" i="1" s="1"/>
  <c r="AB178" i="1"/>
  <c r="AC178" i="1" s="1"/>
  <c r="AB179" i="1"/>
  <c r="AC179" i="1" s="1"/>
  <c r="AB180" i="1"/>
  <c r="AC180" i="1" s="1"/>
  <c r="AB181" i="1"/>
  <c r="AC181" i="1" s="1"/>
  <c r="AB182" i="1"/>
  <c r="AC182" i="1" s="1"/>
  <c r="AB183" i="1"/>
  <c r="AC183" i="1" s="1"/>
  <c r="AB184" i="1"/>
  <c r="AC184" i="1" s="1"/>
  <c r="AB185" i="1"/>
  <c r="AC185" i="1" s="1"/>
  <c r="AB186" i="1"/>
  <c r="AC186" i="1" s="1"/>
  <c r="AB187" i="1"/>
  <c r="AC187" i="1" s="1"/>
  <c r="AB188" i="1"/>
  <c r="AC188" i="1" s="1"/>
  <c r="AB189" i="1"/>
  <c r="AC189" i="1" s="1"/>
  <c r="AB190" i="1"/>
  <c r="AC190" i="1" s="1"/>
  <c r="AB191" i="1"/>
  <c r="AC191" i="1" s="1"/>
  <c r="AB192" i="1"/>
  <c r="AC192" i="1" s="1"/>
  <c r="AB193" i="1"/>
  <c r="AC193" i="1" s="1"/>
  <c r="AB194" i="1"/>
  <c r="AC194" i="1" s="1"/>
  <c r="AB195" i="1"/>
  <c r="AC195" i="1" s="1"/>
  <c r="AB196" i="1"/>
  <c r="AC196" i="1" s="1"/>
  <c r="AB197" i="1"/>
  <c r="AC197" i="1" s="1"/>
  <c r="AB198" i="1"/>
  <c r="AC198" i="1" s="1"/>
  <c r="AB199" i="1"/>
  <c r="AC199" i="1" s="1"/>
  <c r="AB200" i="1"/>
  <c r="AC200" i="1" s="1"/>
  <c r="AB201" i="1"/>
  <c r="AC201" i="1" s="1"/>
  <c r="AB202" i="1"/>
  <c r="AC202" i="1" s="1"/>
  <c r="AB203" i="1"/>
  <c r="AC203" i="1" s="1"/>
  <c r="AB204" i="1"/>
  <c r="AC204" i="1" s="1"/>
  <c r="AB205" i="1"/>
  <c r="AC205" i="1" s="1"/>
  <c r="AB206" i="1"/>
  <c r="AC206" i="1" s="1"/>
  <c r="AB207" i="1"/>
  <c r="AC207" i="1" s="1"/>
  <c r="AB208" i="1"/>
  <c r="AC208" i="1" s="1"/>
  <c r="AB209" i="1"/>
  <c r="AC209" i="1" s="1"/>
  <c r="AB210" i="1"/>
  <c r="AC210" i="1" s="1"/>
  <c r="AB211" i="1"/>
  <c r="AC211" i="1" s="1"/>
  <c r="AB212" i="1"/>
  <c r="AC212" i="1" s="1"/>
  <c r="AB213" i="1"/>
  <c r="AC213" i="1" s="1"/>
  <c r="AB214" i="1"/>
  <c r="AC214" i="1" s="1"/>
  <c r="AB215" i="1"/>
  <c r="AC215" i="1" s="1"/>
  <c r="AB216" i="1"/>
  <c r="AC216" i="1" s="1"/>
  <c r="AB217" i="1"/>
  <c r="AC217" i="1" s="1"/>
  <c r="AB218" i="1"/>
  <c r="AC218" i="1" s="1"/>
  <c r="AB219" i="1"/>
  <c r="AC219" i="1" s="1"/>
  <c r="AB220" i="1"/>
  <c r="AC220" i="1" s="1"/>
  <c r="AB221" i="1"/>
  <c r="AC221" i="1" s="1"/>
  <c r="AB222" i="1"/>
  <c r="AC222" i="1" s="1"/>
  <c r="AB223" i="1"/>
  <c r="AC223" i="1" s="1"/>
  <c r="AB224" i="1"/>
  <c r="AC224" i="1" s="1"/>
  <c r="AB225" i="1"/>
  <c r="AC225" i="1" s="1"/>
  <c r="AB226" i="1"/>
  <c r="AC226" i="1" s="1"/>
  <c r="AB227" i="1"/>
  <c r="AC227" i="1" s="1"/>
  <c r="AB228" i="1"/>
  <c r="AC228" i="1" s="1"/>
  <c r="AB229" i="1"/>
  <c r="AC229" i="1" s="1"/>
  <c r="AB230" i="1"/>
  <c r="AC230" i="1" s="1"/>
  <c r="AB231" i="1"/>
  <c r="AC231" i="1" s="1"/>
  <c r="AB232" i="1"/>
  <c r="AC232" i="1" s="1"/>
  <c r="AB233" i="1"/>
  <c r="AC233" i="1" s="1"/>
  <c r="AB234" i="1"/>
  <c r="AC234" i="1" s="1"/>
  <c r="AB235" i="1"/>
  <c r="AC235" i="1" s="1"/>
  <c r="AB236" i="1"/>
  <c r="AC236" i="1" s="1"/>
  <c r="AB237" i="1"/>
  <c r="AC237" i="1" s="1"/>
  <c r="AB238" i="1"/>
  <c r="AC238" i="1" s="1"/>
  <c r="AB239" i="1"/>
  <c r="AC239" i="1" s="1"/>
  <c r="AB240" i="1"/>
  <c r="AC240" i="1" s="1"/>
  <c r="AB241" i="1"/>
  <c r="AC241" i="1" s="1"/>
  <c r="AB242" i="1"/>
  <c r="AC242" i="1" s="1"/>
  <c r="AB243" i="1"/>
  <c r="AC243" i="1" s="1"/>
  <c r="AB244" i="1"/>
  <c r="AC244" i="1" s="1"/>
  <c r="AB245" i="1"/>
  <c r="AC245" i="1" s="1"/>
  <c r="AB246" i="1"/>
  <c r="AC246" i="1" s="1"/>
  <c r="AB247" i="1"/>
  <c r="AC247" i="1" s="1"/>
  <c r="AB248" i="1"/>
  <c r="AC248" i="1" s="1"/>
  <c r="AB249" i="1"/>
  <c r="AC249" i="1" s="1"/>
  <c r="AB250" i="1"/>
  <c r="AC250" i="1" s="1"/>
  <c r="AB251" i="1"/>
  <c r="AC251" i="1" s="1"/>
  <c r="AB252" i="1"/>
  <c r="AC252" i="1" s="1"/>
  <c r="AB253" i="1"/>
  <c r="AC253" i="1" s="1"/>
  <c r="AB254" i="1"/>
  <c r="AC254" i="1" s="1"/>
  <c r="AB255" i="1"/>
  <c r="AC255" i="1" s="1"/>
  <c r="AB256" i="1"/>
  <c r="AC256" i="1" s="1"/>
  <c r="AB257" i="1"/>
  <c r="AC257" i="1" s="1"/>
  <c r="AB258" i="1"/>
  <c r="AC258" i="1" s="1"/>
  <c r="AB259" i="1"/>
  <c r="AC259" i="1" s="1"/>
  <c r="AB260" i="1"/>
  <c r="AC260" i="1" s="1"/>
  <c r="AB261" i="1"/>
  <c r="AC261" i="1" s="1"/>
  <c r="AB262" i="1"/>
  <c r="AC262" i="1" s="1"/>
  <c r="AB263" i="1"/>
  <c r="AC263" i="1" s="1"/>
  <c r="AB264" i="1"/>
  <c r="AC264" i="1" s="1"/>
  <c r="AB265" i="1"/>
  <c r="AC265" i="1" s="1"/>
  <c r="AB3" i="1"/>
  <c r="AC3" i="1" s="1"/>
</calcChain>
</file>

<file path=xl/sharedStrings.xml><?xml version="1.0" encoding="utf-8"?>
<sst xmlns="http://schemas.openxmlformats.org/spreadsheetml/2006/main" count="1773" uniqueCount="456">
  <si>
    <t>ITEMS</t>
  </si>
  <si>
    <t>DESCRIPCIÓN</t>
  </si>
  <si>
    <t>UND</t>
  </si>
  <si>
    <t>ADHESIVO LATEX PARA MEJORAR LA ADHERENCIA DE MORTEROS.  - GALON (4 kg)</t>
  </si>
  <si>
    <t>ALICATE DIELÉCTRICO 8” - UND</t>
  </si>
  <si>
    <t>AMARRE PLÁSTICO DE 20 CM POR 100 UNIDADES - PAQUETE</t>
  </si>
  <si>
    <t>PAQUETE</t>
  </si>
  <si>
    <t>ANCLAJE MASILLA ADHESIVA DE MONTAJE UNIVERSAL, DE ALTA DURACIÓN Y AGARRE, REEMPLAZA LOS CLAVOS X 353 GM - TUBO</t>
  </si>
  <si>
    <t>TUBO</t>
  </si>
  <si>
    <t>ANGULO PARA DRYWALL DE 2.5 X 2.5 CALIBRE 20 POR 2,44 M          - UND</t>
  </si>
  <si>
    <t>BANDA AUTOADHESIVA BITUMINOSA E IMPERMEABLE.  ANCHO 15 CM X 10 MT. - UND</t>
  </si>
  <si>
    <t>BISTURI PROFESIONAL INDUSTRIAL - UND</t>
  </si>
  <si>
    <t>BOQUILLA  PARA ENCHAPE - KG</t>
  </si>
  <si>
    <t>KG</t>
  </si>
  <si>
    <t>BROCA PARA ROTOMARTILLO D-45820 3/8 X 12 ¼ PULGADA - UND</t>
  </si>
  <si>
    <t>BROCA DE TUNSGTENO MULTIPROPOSITO DE 1/2" - UND</t>
  </si>
  <si>
    <t>BROCA DE TUNSGTENO MULTIPROPOSITO DE 1/4" - UND</t>
  </si>
  <si>
    <t xml:space="preserve">BROCA DE TUNSGTENO MULTIPROPOSITO DE 3/16" - UND
</t>
  </si>
  <si>
    <t>BROCA DE TUNSGTENO MULTIPROPOSITO DE 3/8" - UND</t>
  </si>
  <si>
    <t>BROCA DE TUNSGTENO MULTIPROPOSITO DE 5/16 " - UND</t>
  </si>
  <si>
    <t xml:space="preserve">BUJE DE  2" X 1 1/2" SANITARIO PVC          - UND
</t>
  </si>
  <si>
    <t xml:space="preserve">BUJE DE  4" X 2" SANITARIO PVC      - UND
</t>
  </si>
  <si>
    <t xml:space="preserve">BUJE DE  4" X 3" SANITARIO PVC           - UND
</t>
  </si>
  <si>
    <t xml:space="preserve">BUJE DE 3" A 2" PVC SANITARIO - UND
</t>
  </si>
  <si>
    <t xml:space="preserve">BUJE DE 1 1/2" A 1" PVC PRESION - UND
</t>
  </si>
  <si>
    <t xml:space="preserve">BUJE DE 2" A 1/2" PVC PRESION - UND
</t>
  </si>
  <si>
    <t xml:space="preserve">BUJE DE 2" A 3/4" PVC PRESION - UND
</t>
  </si>
  <si>
    <t xml:space="preserve">BUJE DE 3" A 1 ½  " PVC PRESION - UND
</t>
  </si>
  <si>
    <t xml:space="preserve">BUJE DE 2" A 1 1/2 " PVC PRESION - UND
</t>
  </si>
  <si>
    <t xml:space="preserve">BUJE DE 3/4" A 1/2” PVC PRESION - UND
</t>
  </si>
  <si>
    <t>CARTÓN CORRUGADO POR ANCHO DE 1,5 ML - ROLLO X 100 ML</t>
  </si>
  <si>
    <t>CEMENTO MARINO PLASTICO - GALON</t>
  </si>
  <si>
    <t>GALON</t>
  </si>
  <si>
    <t>CEPILLO PARA DRYWALL DE 5 1/2"           - UND</t>
  </si>
  <si>
    <t>CERÁMICA   PARA PISO 33.8X33.8MM  PARA TRÁFICO COMERCIAL GENERAL - M2</t>
  </si>
  <si>
    <t>M2</t>
  </si>
  <si>
    <t>CERAMICA BLANCA 20 CM X 20 CM - M2</t>
  </si>
  <si>
    <t>CHAZO SUPRA COLAPSIBLE 1/4" CON TORNILLO - UND</t>
  </si>
  <si>
    <t>CHAZOS PUNTILLA DE 1/4”X2" - UND</t>
  </si>
  <si>
    <t xml:space="preserve">CHEQUE METALICO DE 1" - UND
</t>
  </si>
  <si>
    <t>CILINDRO DE GAS PROPANO DE 15 LIBRAS  - UND</t>
  </si>
  <si>
    <t xml:space="preserve">CINTA ANTIDESLIZANTE NEGRA ANCHO 51 MM POR LONGITUD DE 18,3 ML  - ROLLO
</t>
  </si>
  <si>
    <t>CINTA DOBLE FAZ DE ESPUMA DE POLIETILENO PARA INTERIORES 18MM X 20ML - ROLLO</t>
  </si>
  <si>
    <t>ROLLO</t>
  </si>
  <si>
    <t>CINTA PEGANTE TRANSPARENTE DE 2" - UND</t>
  </si>
  <si>
    <t>CUCHILLA PARA BISTURI CONVENCIONAL DE TIPO INDUSTRIAL - UND</t>
  </si>
  <si>
    <t>CUCHILLA PROFESIONAL PARA BISTURÍ DE DRYWALL, RETRÁCTIL 19MM   TIPO PIRAMIDE          - UND</t>
  </si>
  <si>
    <t>DISCO DIAMANTADO CONTINUO DE 4 1/2" - UND</t>
  </si>
  <si>
    <t>DISCO DIAMANTADO SEGMENTADO DE 4   1/2" ALTO RENDIMIENTO - UND</t>
  </si>
  <si>
    <t>DISCO FLAP DE 4 1/2" - UND</t>
  </si>
  <si>
    <t>DISCO PARA PULIR  METAL 4-1/2”X7/8” GRANO 80  - UND</t>
  </si>
  <si>
    <t>DIVISION DE ORINAL PARA BAÑO DE ADULTOS FIJA A MURO, EN ACERO INOXIDABLE CAL. 20, INCLUYE ACCESORIOS DE FIJACION Y ANCLAJES - M2</t>
  </si>
  <si>
    <t>DOCOL-  CONJUNTO COMPLETO DE GRIFERIA Y ACCESORIOS PARA ORINAL DE PUSH ANTIVANDALICO  - UND</t>
  </si>
  <si>
    <t>DOCOL – LLAVE PUSH DE MESA (KIT BOTAO DE ACIONAMIENTO MESA) DO– 00135104/ GRIFERIA TIPO PUSH PARA LAVAMANOS - UND</t>
  </si>
  <si>
    <t>EMULSION ASFALTICA ROMPIMIENTO RAPIDO  - GALON</t>
  </si>
  <si>
    <t>ESMALTE SEMI MATE - GALON</t>
  </si>
  <si>
    <t>ESPATULA  DE 6" CON MANGO PLASTICO - UND</t>
  </si>
  <si>
    <t>ESPEJO 4MM - M2</t>
  </si>
  <si>
    <t>"FLANCHE DE 30 CM DE DESARROLLO, CON PESTAÑAS DE   3 CM Y LONGITUD DE 2 ML, CALIBRE 24  " - UND</t>
  </si>
  <si>
    <t xml:space="preserve">GRAPA METÁLICA DE UNA ALETA PARA TUBERÍA DE ½ PULGADA - UND
</t>
  </si>
  <si>
    <t>GRAPA METÁLICA DE UNA ALETA PARA TUBERÍA DE ¾” DE PULGADA - UND</t>
  </si>
  <si>
    <t>GRATA DE MANO COBRIZA - UND</t>
  </si>
  <si>
    <t>GRIFERIA PUSH ORINAL DIAMETRO DE SALIDA Y ENTRADA DE 1/2", DE SOBREPONER - UND</t>
  </si>
  <si>
    <t>GUANTES DE CAUCHO NEGRO CALIBRE 35 - UND</t>
  </si>
  <si>
    <t>GUARDAESCOBA ZAPAN ANCHO 10 CM, E= 16 MM POR 2,4 ML - UND</t>
  </si>
  <si>
    <t>HOJA DE REPUESTO METALICA PARA CEPILLO DRYWALL DE 5 ½ PULGADA - UND</t>
  </si>
  <si>
    <t>HOJA UNIVERSAL PARA SIERRA CALADORA DE REFERENCIA  ORBITAL 500 W - 3200 RPM  DW300  - EMPAQUE POR DOS PIEZAS</t>
  </si>
  <si>
    <t xml:space="preserve">HOJAS DE SEGUETA BIMETÁLICA DE 24 DIENTES - UND
</t>
  </si>
  <si>
    <t>HOMBRESOLO HOJALATERO DE 8 PULGADAS - UND</t>
  </si>
  <si>
    <t>IMPERMEABILIZANTE ASFÁLTICA PARA CUBIERTAS Y TERRAZAS DE CONCRETO. - GALON</t>
  </si>
  <si>
    <t>JUEGO DE 10 PCS BROCAS SD S PLUS Y 2 CINSELES D-45820  PARA ROTAMARTILLO - UND</t>
  </si>
  <si>
    <t>JUEGO DE LLAVES TORX POR 8 PIEZAS. - JUEGO</t>
  </si>
  <si>
    <t>JUEGO</t>
  </si>
  <si>
    <t>JUEGO POR 20 PIEZAS DE LLAVES HEXAGONALES BRISTOL MILIMÉTRICAS Y FRACCIONES DE PULGADA - JUEGO</t>
  </si>
  <si>
    <t>KIT SOPLETE C/TRES BOQUILLAS 25, 35 Y 50 MM PARA CILINDRO DE GAS PROPANO  - KIT</t>
  </si>
  <si>
    <t xml:space="preserve"> KIT</t>
  </si>
  <si>
    <t>LACA CATALIZADA PARA MADERA SEMIMATE TRANSPARENTE CON ANTIFOGUEO - GALON</t>
  </si>
  <si>
    <t>LÁMINA ALVEOLAR 11.80 M X 2.10 M - UND</t>
  </si>
  <si>
    <t>LÁMINA ALVEOLAR 5.90 M X 2.10 M - UND</t>
  </si>
  <si>
    <t>LAMINA DE DRYWALL RH ESPESOR 1/2"  X 2,44 ML X 1,22ML - UND</t>
  </si>
  <si>
    <t>LAMINA DE SUPERBOARD DE 8 MMX2.44 MLX1.22 ML - UND</t>
  </si>
  <si>
    <t>LLANA METALICA LISA O PLANA CON MANGO EN MADERA - UND</t>
  </si>
  <si>
    <t>LLAVE EXPANSIVA DE 10" - UND</t>
  </si>
  <si>
    <t>LLAVE PARA LAVAPLATOS CUELLO DE GANSO SENCILLA - UND</t>
  </si>
  <si>
    <t>LONA DE FIBRA  - UND</t>
  </si>
  <si>
    <t>MANTO METAL CON FOIL AUTOADHESIVO ESPESOR 3.6MM ROLLO DE 9,1 ML X 1,1 ML  - ROLLO</t>
  </si>
  <si>
    <t>MASILLA IMPERMEABILIZANTE ACRÍLICA BASE AGUA  - GALON</t>
  </si>
  <si>
    <t>MEZCLADORES PARA LAVAPLATOS DE 8" - UND</t>
  </si>
  <si>
    <t>MORTERO IMPERMEABILIZANTE 50 KILOS - BULTO</t>
  </si>
  <si>
    <t>BULTO</t>
  </si>
  <si>
    <t>OMEGA PARA DRYWALL CALIBRE 22 X 3 ML - UND</t>
  </si>
  <si>
    <t>TUBO RECTANGULAR 76 X 38 X 2.0MM X 6M ESTRUCTURAL HR50 - UND</t>
  </si>
  <si>
    <t>PELICULA  ESMERIL, SAMBLASTING O OPALIZADA POR ANCHO 1,5 ML - ML</t>
  </si>
  <si>
    <t>ML</t>
  </si>
  <si>
    <t>PERFIL DE TRANSICIÓN EN ALUMINIO CON FORMA DE T (PARA PISO SPC TIPO CLICK), ANCHO TOTAL DE LA ALETA  SUPERIOR DE 3 CM Y ALTURA DE LA ALETA ANCLADA DE 1 CM, LONGITUD DEL PERFIL 3 ML (INCLUYE ADHESIVO PARA ESTE TIPO DE PERFIL) - UND</t>
  </si>
  <si>
    <t>PERFIL U 4MM POR LONGITUD DE 2.10M POLICARBONATO - UND</t>
  </si>
  <si>
    <t>PERNO PARA PISTOLA DE FIJACIÓN DE ¼’’ X 3/4” CALIBRE 22 EN PRESENTACION DE 100 UNIDADES - PAQUETE</t>
  </si>
  <si>
    <t>PIEDRA PIZARRA VERDE LEVANTINA DE 40 CM X 40 CM E=0.06 ML - M2</t>
  </si>
  <si>
    <t>PIEZA DE MADERA CEDRO AMARGO DE 10 CM * 10 CM, CEPILLADA Y CANTEADA LONGITUD DE 3 ML - UND</t>
  </si>
  <si>
    <t>PIEZA DE MADERA CEDRO AMARGO TIPO LISTON DE  3 CM * 15 CM, CEPILLADA Y CANTEADA LONGITUD DE 3 ML - UND</t>
  </si>
  <si>
    <t>PIEZA DE MADERA DURMIENTE DE PINO, SECCION DE 4  CM X 4 CM LONGITUD 3 ML  - UND</t>
  </si>
  <si>
    <t xml:space="preserve">PIEZA DE MADERA TECA DE 2 CM X 8 CM, CEPILLADA Y CANTEADA LONGITUD DE 3 ML - ML 
</t>
  </si>
  <si>
    <t xml:space="preserve">PINTURA  VINILICA  O ACRILICA PARA EXTERIORES - GALON
</t>
  </si>
  <si>
    <t>PISTOLA DE CALAFATEO PROFESIONAL METALICA TIPO INDUSTRIAL CUERPO CERRADO - UND</t>
  </si>
  <si>
    <t>PUNTA CORTA CON COPA PH2*25MM - UND</t>
  </si>
  <si>
    <t>PUNTA LARGA PH2*50MM  - UND</t>
  </si>
  <si>
    <t xml:space="preserve">REGISTRO DE BOLA  1"  METALICO (BRONCE) ROSCADO - UND
</t>
  </si>
  <si>
    <t xml:space="preserve">REGISTRO DE BOLA  1" PVC ROSCADO - UND
</t>
  </si>
  <si>
    <t xml:space="preserve">REGISTRO DE BOLA  1/2"  METALICO (BRONCE) ROSCADO - UND
</t>
  </si>
  <si>
    <t xml:space="preserve">REGISTRO DE BOLA DE ¾” PCP - UND
</t>
  </si>
  <si>
    <t xml:space="preserve">REGISTRO DE BOLA DE 1” PCP - UND
</t>
  </si>
  <si>
    <t xml:space="preserve">REGISTRO DE BOLA DE 1½” PCP - UND
</t>
  </si>
  <si>
    <t>REGISTRO O VÁLVULA DE CORTINA ¾” - UND</t>
  </si>
  <si>
    <t>REGISTRO PVC MINI DE UNA SALIDA 1/2 - 1/2 - UND</t>
  </si>
  <si>
    <t xml:space="preserve">REJILLA DE VENTILACIÓN 20 CM X20 CM  - UND
</t>
  </si>
  <si>
    <t>REJILLA DE VENTILACIÓN PLÁSTICAS DE 30CM X 30CM - UND</t>
  </si>
  <si>
    <t>REJILLA METALICA CUPULA DE 5” CON SOSCO DE 3” - UND</t>
  </si>
  <si>
    <t>REMACHE POP 1/8" X1/2"  - UND</t>
  </si>
  <si>
    <t xml:space="preserve">  Remache Pop 5/32" X 3/4" - UND</t>
  </si>
  <si>
    <t>RODAJA PARA CORTADORA DE BALDOSA 10 MM - UND</t>
  </si>
  <si>
    <t>RODILLO DE FELPA ACRILICA DE 9" - UND</t>
  </si>
  <si>
    <t xml:space="preserve">RODILLO EPOXICO DE 9" - UND
</t>
  </si>
  <si>
    <t>SELLADOR POLIURETANO EXPANDIDO X 500 CM³          - TUBO</t>
  </si>
  <si>
    <t>SERRUCHO PARA DRYWALL - UND</t>
  </si>
  <si>
    <t>SHAMPOO SUAVE PARA NIÑOS X 500 ML - UND</t>
  </si>
  <si>
    <t>SILICONA BLANCA EN TUBO 11 ONZAS - UND</t>
  </si>
  <si>
    <t>SOLDADURA SW6013M DE 1/8  - KG</t>
  </si>
  <si>
    <t>TABLA BURRA 0,3 CM DE ANCHO, CEPILLADA POR UNA CARA - UND</t>
  </si>
  <si>
    <t xml:space="preserve">TALADRO PERCUTOR INALAMBRICO 1/2" POTENCIA 14,4 V, VELOCIDAD DE 0 A 1800 RPM 3 VELOCIDADES, VELOCIDAD VARIABLE REVERSIBLE, USO INTENSIVO, BATERIA DE LITIO - UND
</t>
  </si>
  <si>
    <t>TAPALUZ LISO EN MADERA CEDRO CRUDO DE ANCHO 5 CM X ESPESOR DE 1 CM Y LONGITUD DE 3,2 ML  - UND</t>
  </si>
  <si>
    <t>TEE DE ALUMINIO BLANCO 1 PULGADA L= 3 MTS - UND</t>
  </si>
  <si>
    <t>TIJERA DE AVIACION RECTA PARA DRY WALL, HERRAMIENTA DE CORTE. - UND</t>
  </si>
  <si>
    <t xml:space="preserve">TORNILLO 7 * 7/16” PUNTA BROCA PARA DRYWALL (100 UND) - PAQUETE
</t>
  </si>
  <si>
    <t>TORNILLO AUTOPERFORANTE PARA ACERO DE 1 1/2 CABEZA HEXAGONAL DE 5/16 Y ARANDELA EPDM TIPO SOMBRILLA DE 25 MM - UND</t>
  </si>
  <si>
    <t>TORNILLO CUBIERTA FIJADOR ALA DE 1/4" * 7/8" - UND</t>
  </si>
  <si>
    <t xml:space="preserve">TORNILLO GOLOSO  5/16"X 1 1/2" CABEZA HEXAGONAL  - UND
</t>
  </si>
  <si>
    <t>TORNILLO PARA ESTRUCTURA DE DRYWALL PUNTA AGUDA  - UND</t>
  </si>
  <si>
    <t>TORNILLO PARA SUPERBOARD PUNTA AGUDA CON AVELLANADOR DE 1" - UND</t>
  </si>
  <si>
    <t>TUBO DE FLEX- SELLADOR ELASTOMÉRICO DE JUNTAS Y ADHESIVO MULTIUSO DE UN COMPONENTE A BASE DE POLIURETANO. 300 ML - UND</t>
  </si>
  <si>
    <t>TUBO METALICO EN ACERO RECTANGULAR DE 5 CM X 2,5 CM CALIBRE 18 POR 6 ML - UND</t>
  </si>
  <si>
    <t>VIDRIO TRANSPARENTE PULIDO DE ESPESOR 4 MM - M2</t>
  </si>
  <si>
    <t>VIGUETA PARA DRYWALL DE 4”X 2” CALIBRE 20, POR 2,44 ML - UND</t>
  </si>
  <si>
    <t xml:space="preserve">BALA DE PISO PARA INTEMPERIE DE 7W LED MODELO 6400K /3000K 85-265V - UND 
</t>
  </si>
  <si>
    <t>CABLE 3X12 THHN/THW N-2 AW G TRENZADO SIETE HILOS - LIBRE DE HALOGENO - ML</t>
  </si>
  <si>
    <t>CABLE 7 HILOS THHN/THWN-2 AWG NO 10*100 ML -  LIBRE DE HALOGENO ROLLO - UND</t>
  </si>
  <si>
    <t>CABLE 7 HILOS THHN/THWN-2 AWG NO. 12   - LIBRE DE HALOGENO - ML</t>
  </si>
  <si>
    <t>CABLE THHN/THWN-2 AWG ENCAUCHETADO 3X12  -  LIBRE DE HALOGENO - ML</t>
  </si>
  <si>
    <t xml:space="preserve">CAJA DE 30 CM X 30 CM METALICA PROFUNDIDAD 15 CM CON TAPA Y CHAPA - UND 
</t>
  </si>
  <si>
    <t>CANALETA PLASTICA MEDIA CAÑA DE 70 MM X 17 MM X 2 ML - UND</t>
  </si>
  <si>
    <t>CURVA EMT CONDUIT DE 3/4” - UND</t>
  </si>
  <si>
    <t>INTERRUPTOR DOBLE CONMUTABLE DE MURO PARA INCRUSTAR. - UND</t>
  </si>
  <si>
    <t>LAMPARA CAMPANA LED 100W 6500 K,  - UND</t>
  </si>
  <si>
    <t>LAMPARA CAMPANA LED DE 22W DE INCRUSTAR DE DIAMETRO EXTERIOR= 23 CM Y DIAMETRO INTERIOR= 19 CM DE 6500 K, COMPATIBLE CON SISTEMA DE DIMERIZACION LUTRON GRAFIK EYE, CON DRIVER - UND</t>
  </si>
  <si>
    <t>LÁMPARA HERMÉTICA LED DE SOBREPONER 15CM X120CM
DE  2X18W - UND</t>
  </si>
  <si>
    <t>LAMPARA MULTIVOLTAJE CAMPANA LED DE 13W DE INCRUSTAR DE DIAMETRO EXTERIOR= 17 CM Y DIAMETRO INTERIOR =14.5 CM DE LUZ CALIDA - UND</t>
  </si>
  <si>
    <t>LAMPARA PANEL LED DE 30 X 30 DE SOBREPONER DE 30 V O DE 24 V MULTIVOLTAJE 6500 K - UND</t>
  </si>
  <si>
    <t>LAMPARA PANEL LED DE 60 CM X 60 CM DE INCRUSTAR DE 40 W MULTIVOLTAJE 6500 K - UND</t>
  </si>
  <si>
    <t>LAMPARAS PANEL LED REDONDAS DE INCRUSTAR DE 12 W, DIAMETRO INTERNO DE 15.5 CM Y EXTERNO DE 17 CM, 6500 K, MULTIVOLTAJE - UND</t>
  </si>
  <si>
    <t xml:space="preserve">LAMPARAS REDONDAS DE INCRUSTAR DE 18 W, DIAMETRO INTERNO DE 14.5CM DE 6500 K TIPO LED, MULTIVOLTAJE - UND 
</t>
  </si>
  <si>
    <t>LAMPARAS REDONDAS DE INCRUSTAR DE 18 W, DIAMETRO INTERNO DE 19 CM Y EXTERNO DE 23 CM DE 6500 K TIPO LED, MULTIVOLTAJE - UND</t>
  </si>
  <si>
    <t xml:space="preserve">PANEL LED REDONDO 18 W 8”.  LUZ BLANCA SOBRE PONER 6500 K - UND 
</t>
  </si>
  <si>
    <t>PINZA AMPERIMÉTRICA INDUSTRIAL - UND</t>
  </si>
  <si>
    <t xml:space="preserve">POWER PACK SENSOR DE MOVIMIENTO - UND 
</t>
  </si>
  <si>
    <t xml:space="preserve">PROTECTOR ORGANIZADOR PARA CABLES (ESPIRALES) 3/8", 5/8", 1/4" / 1/2" COLOR NEGRO Y BLANCO - UND 
</t>
  </si>
  <si>
    <t>REGLETA ELECTRICA 12 BORMES PARA CABLE NO 10 - UND</t>
  </si>
  <si>
    <t xml:space="preserve">SENSOR DE MOVIMIENTO DE 800W - 120V PARA TECHO COMPATIBLE PARA LUZ LED - UND 
</t>
  </si>
  <si>
    <t>TERMINAL EMT DE ½” - UND</t>
  </si>
  <si>
    <t>TERMINA EMT DE 3/4" UND</t>
  </si>
  <si>
    <t>TOMAS ELÉCTRICAS NORMALES - UND</t>
  </si>
  <si>
    <t>TUBO LED 18W 1,20M - UND</t>
  </si>
  <si>
    <t>TUBO METALICO EMT DE 3/4” - UND</t>
  </si>
  <si>
    <t>UNION EMT 1" - UND</t>
  </si>
  <si>
    <t>UNION O COPLA EMT DE ½” - UND</t>
  </si>
  <si>
    <t>UNION O COPLA EMT DE 3/4" - UND</t>
  </si>
  <si>
    <t>VARILLA COOPERWELD PARA POLO A TIERRA EN COBRE - UND</t>
  </si>
  <si>
    <t>TUBO METALICO EN ACERO 1 1/2" X 1 1/2" CALIBRE 18 X 6 ML - UND</t>
  </si>
  <si>
    <t>CRUCETA PLASTICA PARA DILATACION DE ENCHAPE DE 3MM POR 200 UNIDADES - PAQUETE</t>
  </si>
  <si>
    <t>CODO BAJANTE 90º CANAL EN PVC - UND</t>
  </si>
  <si>
    <t>ACIDO MURIATIO - GALON</t>
  </si>
  <si>
    <t>ANGULO EN ALUMINIO CALIBLE DE 1/8" ALETAS DE 1 1/2 " CADA UNA Y LONGITUD DE 2 ML - UND</t>
  </si>
  <si>
    <t>VALVULA DUAL SANITARIO CON DESCARGA LATERAL - UND</t>
  </si>
  <si>
    <t>ESCUADRA DE REFUERZO 4" * 4 UNIDADES GALVANIZADA - UND</t>
  </si>
  <si>
    <t>AMARRES PLASTICOS TEJA TAPA PLASTICA 26 CM - UND</t>
  </si>
  <si>
    <t>LLAVE JARDIN EXTENSION MANGUERA  - UND</t>
  </si>
  <si>
    <t>LAMPARA MULTIVOLTAJE CAMPANA LED DE 13W DE INCRUSTAR DE DIAMETRO EXTERIOR= 15,5 CM Y DIAMETRO INTERIOR =12,5 CM DE LUZ CALIDA.  - UND</t>
  </si>
  <si>
    <t xml:space="preserve">KIT BOMBILLO GU10 LUZ CALIDA 3000K ( INCLUYE SOCKET GU10) - UND
</t>
  </si>
  <si>
    <t>SOLDADURA ELECTRICA 6013 DE 3/32 - KG</t>
  </si>
  <si>
    <t>AEROSOL ANTICORROSIVO PLATA METALIZADO 335 ml - UND</t>
  </si>
  <si>
    <t>UNION  BAJANTE EN PCV  TIPO RESIDENCIAL INDUSTRIAL Y COMERCIAL   - UND</t>
  </si>
  <si>
    <t>BUJE SOLDADO 1.1/4" X1" PVC  PRESION - UND</t>
  </si>
  <si>
    <t xml:space="preserve">CHAZO COLPASIBLE NYLON BLOQUE HUECO 5/16 X 2" X 100 UND - UND
</t>
  </si>
  <si>
    <t>CANAL PVC  BLANCA  TIPO RESIDENCIAL, INDUSTRIAL Y COMERCIAL - UND</t>
  </si>
  <si>
    <t>TUBO BAJANTE CUADRADO PVC X3M - UND</t>
  </si>
  <si>
    <t>UNION CANAL A BAJANTE PVC TIPO RESIDENCIAL  - UND</t>
  </si>
  <si>
    <t>TAPA EXTERIOR PARA CANAL TIPO RESIDENCIAL  - UND</t>
  </si>
  <si>
    <t>TAPA INTERNA   PARA CANAL TIPO RESIDENCIAL - UND</t>
  </si>
  <si>
    <t>SOPORTE CANAL PVC - TIPO RESIDENCIAL  - UND</t>
  </si>
  <si>
    <t>LUBRICANTE DE SILICONA FRASCO DE 28 GR  PARA CANALES Y BAJANTES - UND</t>
  </si>
  <si>
    <t xml:space="preserve">KIT VALVULA ANTIVANDALICA  SANITARIO + TUBERIA PARA CONEXIÓN SUPERIOR.  - UND 
</t>
  </si>
  <si>
    <t>BROCA HSS DE 3/16" - UND</t>
  </si>
  <si>
    <t>BROCA HSS DE 1/4" - UND</t>
  </si>
  <si>
    <t xml:space="preserve">BROCA PARA METAL DE 3/16" (ACERO RAPIDO) - UND
</t>
  </si>
  <si>
    <t>BROCA TUNGSTENO PARA ROTOMARTILLO SDS 5/16" - UND</t>
  </si>
  <si>
    <t>BROCA PARA METAL HSS- 3/32" - UND</t>
  </si>
  <si>
    <t>CAJA 2400 CAL 20 GALVANIZADA - UND</t>
  </si>
  <si>
    <t>ADHESIVO  PARA PORCELANATO X 25 KG - UND</t>
  </si>
  <si>
    <t>BARRA DE SEGURIDAD ABATIBLE EN ACERO INOXIDABLE - UND</t>
  </si>
  <si>
    <t>BARRA ACERO INOXIDABLE RECTA DISCAPACITADOS - UND</t>
  </si>
  <si>
    <t xml:space="preserve">CHAZO CONCRETO EXPANSIVO 1/2X6 - UND
</t>
  </si>
  <si>
    <t>VALVULA PARA SANITARIO PUSH EMPOITRADA 4,8 LTS UND</t>
  </si>
  <si>
    <t>BARRA SEGURIDAD BAÑO PISO PARED - UND</t>
  </si>
  <si>
    <t>REPUESTO CARTUCHO ANTIVANDALICO PARA VALVULA DE SANITARIO PUSH - UND</t>
  </si>
  <si>
    <t>CHAZO CONCRETO EXPANSIVO 5/16"X2-1/2" - UND</t>
  </si>
  <si>
    <t>REVESTIMIENTO CON BASE EN CEMENTO, MODIFICADO CON POLÍMEROS, DE UN SOLO COMPONENTE, PARA APLICACIONES DE BAJO ESPESOR. - BULTO X 25 KG</t>
  </si>
  <si>
    <t>ADITIVO LIQUIDO- ACELERANTE DE FRAGUADO PARA MORTEROS DE PEGA, PAÑETES, PISOS ETC. - ENVASE X 5 KG</t>
  </si>
  <si>
    <t xml:space="preserve"> ENVASE X 5 KG</t>
  </si>
  <si>
    <t xml:space="preserve">KIT VALVULA DUAL DESCARGA - UND
</t>
  </si>
  <si>
    <t>CRUCETAS 1 MM DILATACIÓN X 300UND - UND</t>
  </si>
  <si>
    <t>CHAZO ESTRIADO 5/16 PG CON TORNILLO 10 X 1 1/2PG X 5 UND - UND</t>
  </si>
  <si>
    <t>BRAZOS SOPORTE LAVAMANOS FREE MAMP C - UND</t>
  </si>
  <si>
    <t>Barra Cuadrada 6m x 1/2-pulg</t>
  </si>
  <si>
    <t>Collar o Galapago para PVC  de 4" y salida de 1"</t>
  </si>
  <si>
    <t xml:space="preserve"> </t>
  </si>
  <si>
    <t>Flanche Hembra x macho Adaptador Tanque De Agua 1pulg</t>
  </si>
  <si>
    <t>Kit copa sierra diamantado de 3" (incluye mandril y espigo)</t>
  </si>
  <si>
    <t>Manguera Plana Color Azul de 2 Pulgx1m 87psi</t>
  </si>
  <si>
    <t>Manguera Swan 30 metros PVC, Resina y Nylon (para riego de plantas y el lavado de superficies.)</t>
  </si>
  <si>
    <t>Película De Seguridad Transparente Uv 99% 1.52 X 3 M</t>
  </si>
  <si>
    <t xml:space="preserve">REMOVEDOR DE PINTURA </t>
  </si>
  <si>
    <t>Reparador Impermeabilizante Xypex Patch And Plug 1.25kg</t>
  </si>
  <si>
    <t>Cartucho completo para valvula de 1 1/4 marca Docol</t>
  </si>
  <si>
    <t>UNION DRESSER PARA PVC PRESION 3" DE DIAMETRO</t>
  </si>
  <si>
    <t>Chazo Concreto Expansivo 1/2X3 2Un</t>
  </si>
  <si>
    <t xml:space="preserve">Broca Sds Plus 1/2 X 10 X 12 </t>
  </si>
  <si>
    <t>RACOR SANITARIO PARA FLUXOMETRO</t>
  </si>
  <si>
    <t>DOCOL - REGISTRO INTERNO REFERENCIA DO – O1992153// GRIFERIA TIPO PUSH PARA SANITARIO (vaso)</t>
  </si>
  <si>
    <t>DOCOL - RESORTE Y PLAQUETA DE AJUSTE REFERENCIA DO – OOO22900// GRIFERIA TIPO PUSH PARA SANITARIO (Kit resorte)</t>
  </si>
  <si>
    <t>RACOR ORINAL FLUXOMETRO DE PALANCA O PISTON EN BRONCE 3/4´´ Referencia AC-191150</t>
  </si>
  <si>
    <t>RACOR SANITARIO PARA FLUXOMETRO DE PALANCA O PISTON EN BRONCE 1 1/2´´ REF  AC-191152</t>
  </si>
  <si>
    <t>Imprimante Pva 1/4 Galón</t>
  </si>
  <si>
    <t>DESAGUE SENCILLO SIN REBOSE</t>
  </si>
  <si>
    <t xml:space="preserve">TUBO EXTENSOR LAVAMANOS 25 CM </t>
  </si>
  <si>
    <t>Panel Led Empotrar Circular 1800 Lúmenes 24w Luz Fría</t>
  </si>
  <si>
    <t>Lámpara Panel Led INCRUSTAR 30x120 48w Blanca</t>
  </si>
  <si>
    <t>BROCA SDS PLUS ROTOMARTILLO 1/4 X4X6 PULGADAS</t>
  </si>
  <si>
    <t>MANTO ASFÁLTICO IMPERMEABILIZANTE ELASTOPLY MINERAL FV 3.5 - 3.5mm x 10m2 terracota - impermeabilización y reparación de humedad</t>
  </si>
  <si>
    <t>Caja Para Camara de Inspeccion Puesta a Tierra 30 x 30 Con Tapa</t>
  </si>
  <si>
    <t>Conector Para Puesta a Tierra 5-8 a 8 - 1-0</t>
  </si>
  <si>
    <t>Tablero Para Breaker Enchufe 6 Cir Bifásico Setx1</t>
  </si>
  <si>
    <t>Flanche 3/4"pulg para tanque</t>
  </si>
  <si>
    <t>Flanche 1 1/2"  pulg para tanque</t>
  </si>
  <si>
    <t>Tee Sanitaria  1 1/2"  pvc</t>
  </si>
  <si>
    <t>CANTO RODADO COLOR CLARO DE 2" DE DIAMETRO APROXIMADO X 25 KILOS</t>
  </si>
  <si>
    <t>Puerta metálica para subes tac ión en calbre 18,
pintura electroestática negra, marco y cerradura con diseño de rejilla desde la parte
superior hasta la parte inferior. Cantidad 1 de 1.53*2.07 * (incluye instalación)</t>
  </si>
  <si>
    <t>Mapegrout 430 Bolsa 25 Kg</t>
  </si>
  <si>
    <t>COPA DIAMANTADA 4 1/2" PARA PULIR CONCRETO</t>
  </si>
  <si>
    <t>POSTE CUADRADO 3" X 3" X 2,44 ml</t>
  </si>
  <si>
    <t>VARETA 1" X 10 CM X 90 CM LARGO</t>
  </si>
  <si>
    <t>POSTE TUTOR 2" X 2" X 3 MTS</t>
  </si>
  <si>
    <t>Codo presion pvc de 4" PAVCO</t>
  </si>
  <si>
    <t>Codo 45 grados Presion de 4 "PAVCO (Semicodo)</t>
  </si>
  <si>
    <t>union dresser PVC/ Acero de 4" incluye lubricante para empaques</t>
  </si>
  <si>
    <t>Tubo PVC Presion de 4" X 6ML PAVCO</t>
  </si>
  <si>
    <t>Codo presion pvc de 3" PAVCO</t>
  </si>
  <si>
    <t>Codo 45 grados Presion de 3 "PAVCO (Semicodo)</t>
  </si>
  <si>
    <t>Tubo PVC Presion de 3" X 6ML PAVCO</t>
  </si>
  <si>
    <t>Buje Soldado de Presión 4" x 3" PAVCO</t>
  </si>
  <si>
    <t>Soldadura PVC PAVCO 1/8 GALON</t>
  </si>
  <si>
    <t>Limpiador PVC PAVCO 1/4 GALON</t>
  </si>
  <si>
    <t>IVA</t>
  </si>
  <si>
    <t>VALOR UNITARIO DESPUES DE IVA</t>
  </si>
  <si>
    <t>VALOR UNITARIO ANTES DE IVA</t>
  </si>
  <si>
    <t>INVERSIONES RODRIGUEZ APONTE
NIT: 860.531.670-3</t>
  </si>
  <si>
    <t>SUMINISTROS Y DISTRIBUCIONES OSORIO
NIT: 830.513.546-2</t>
  </si>
  <si>
    <t>INVERSIONES RODRIGUEZ RINCON Y CIA EN C
NIT: 901.577.291-1</t>
  </si>
  <si>
    <t>https://www.homecenter.com.co/homecenter-co/product/168292/topex-latex-4-kilos/168292/</t>
  </si>
  <si>
    <t>https://mitiendacoval.com/para-mortero-r1763/sikaltex-x-1-kg-sika</t>
  </si>
  <si>
    <t>https://rojashnos.com/es/productos/sikalatex-x-20-kg</t>
  </si>
  <si>
    <t>https://www.homecenter.com.co/homecenter-co/product/296031/alicate-universal-200mm-ubermann/296031/?queryId=98044220-2854-48d3-bbbc-e0124fd57553</t>
  </si>
  <si>
    <t>https://www.metropoliscenter.com.co/p/alicate-electricista-dielectrico-8-1000v-stanley/</t>
  </si>
  <si>
    <t>https://www.homecenter.com.co/homecenter-co/product/276501/alicate-grueso-aislado-1000v-8-pulgadas/276501/</t>
  </si>
  <si>
    <t>https://interelectricos.com.co/inicio/585/amarre-plastico-20-cm-bolsa-x-100-unidades</t>
  </si>
  <si>
    <t>https://www.ferreteriasamir.com/amarres-y-organizadores/1447-amarre-plastico-blanco-de-20cm-adler.html</t>
  </si>
  <si>
    <t>https://www.alphasumifer.com/producto/amarre-plastico-zuncho-correilla-20cm-x-2-5-blanco-paq-x100und/</t>
  </si>
  <si>
    <t>https://www.homecenter.com.co/homecenter-co/product/53249/pattex-no-mas-clavos-353-gramos/53249/</t>
  </si>
  <si>
    <t>https://www.easy.com.co/p/adhesivo-no-mas-clavos-353gr-pattex/</t>
  </si>
  <si>
    <t>https://www.skinwall.co/product-page/no-mas-clavos-pattex-353-gr-x1</t>
  </si>
  <si>
    <t>https://sucasamateriales.com/Inicio/producto/angulo-para-drywall-2-5x2-5/</t>
  </si>
  <si>
    <t>https://tiendacasaandina.com/cb/inicio/9721-angulo-perimetral-25x25-cal-26-x-244-mt.html</t>
  </si>
  <si>
    <t>https://www.easy.com.co/p/angulo-0.35-25x25-x-2.44m/</t>
  </si>
  <si>
    <t>https://www.homecenter.com.co/homecenter-co/product/11062/sika-multiseal-cinta-bituminosa-autoadhesiva-impermeabilizante-15cmx10m/11062/</t>
  </si>
  <si>
    <t>https://mitiendacoval.com/cintas-asfalticas-r130/sika-multiseal-cinta-bituminosa-impermeabilizante-15cm-x-10m-sika</t>
  </si>
  <si>
    <t>https://tiendacasaandina.com/cb/inicio/2828-ml-multiseal-verde-15cms-ancho-x-10mt.html</t>
  </si>
  <si>
    <t>https://www.solintos.com/ferreteria/bisturi-profesional-tipo-industrial/</t>
  </si>
  <si>
    <t>https://www.homecenter.com.co/homecenter-co/product/431874/bisturi-profesional-con-alma-metalica-18mm/431874/</t>
  </si>
  <si>
    <t>https://belltec.com.co/herramientas-de-corte/20804-bisturi-stanley-retractil-3-posiciones-10175l.html</t>
  </si>
  <si>
    <t>https://corona.co/productos/boquillas/concolor-junta-estrecha/p/903051231?gclid=Cj0KCQiAxbefBhDfARIsAL4XLRpSkWfNMIIT0wmNP_VHzAIrixfOnlfCUjRVoqmFia_w7C5ywqYZFY4aAv3_EALw_wcB</t>
  </si>
  <si>
    <t>https://www.homecenter.com.co/homecenter-co/product/132813/concolor-junta-estrecha-super-blanco-5kg/132813/</t>
  </si>
  <si>
    <t>https://www.ferreteriasamir.com/adhesivos-y-fraguees/1418-sika-binda-boquilla-beige-x-2-kilos.html</t>
  </si>
  <si>
    <t>https://www.homecenter.com.co/homecenter-co/product/88182/broca-sds-rotomartillo-3-8-x-12-1-4-pulgada-doo935/88182/</t>
  </si>
  <si>
    <t>https://belltec.com.co/brocas-y-acc-para-rotomartillos-sds-plus/2791-broca-sds-plus-makita-3-8-x-121-4.html</t>
  </si>
  <si>
    <t>https://belltec.com.co/brocas-y-accesorios-para-taladros/19827-broca-multipropocito-1-2-x6-concreto-madera-d-36952.html</t>
  </si>
  <si>
    <t>https://tiendamakita.com/brocas-y-accesorios-para-taladros/19827-broca-multipropocito-1-2-x6-concreto-madera-d-36952.html</t>
  </si>
  <si>
    <t>https://belltec.com.co/brocas-y-accesorios-para-taladros/20854-broca-multiconstruccion-14-x-4-pulgada-2608588076-bosch.html</t>
  </si>
  <si>
    <t>https://tiendamakita.com/brocas-y-accesorios-para-taladros/19831-broca-multiproposito-makita-1-4-x-4-makita-d-36902.html</t>
  </si>
  <si>
    <t>https://www.homecenter.com.co/homecenter-co/product/268383/broca-sds-plus-3-16-pulgadas-ref-dw00751/268383/</t>
  </si>
  <si>
    <t>https://www.homecenter.com.co/homecenter-co/product/114274/broca-sds-tungsteno-3-8-10-pulgadas/114274/?kid=goosho_1185211&amp;shop=googleShopping&amp;gclsrc=aw.ds&amp;&amp;kid=goosho_1185211&amp;shop=googleShopping&amp;gclid=Cj0KCQiAi8KfBhCuARIsADp-A564iyjVjGYhr8MIKjY5E2sCFKQTsl-2Wd8kTzB6DxKlY4NmnKUuPkYaAmGvEALw_wcB</t>
  </si>
  <si>
    <t>https://www.homecenter.com.co/homecenter-co/product/555994/broca-s-d-s-tungsteno-trabajo-pesado-discover-3-8-x-12/555994/?kid=goosho_1185211&amp;shop=googleShopping&amp;gclsrc=aw.ds&amp;&amp;kid=goosho_1185211&amp;shop=googleShopping&amp;gclid=Cj0KCQiAi8KfBhCuARIsADp-A54JPh288F_Wl_r4P5H7a73OhiG9SpD9m_YJg8Y17PeWf4xvW3PJUxYaArYaEALw_wcB</t>
  </si>
  <si>
    <t>https://www.homecenter.com.co/homecenter-co/product/158776/broca-multiproposito-5-16-pulg-8mm-ubermann/158776/?kid=goosho_1185211&amp;shop=googleShopping&amp;gclsrc=aw.ds&amp;&amp;kid=goosho_1185211&amp;shop=googleShopping&amp;gclid=Cj0KCQiAi8KfBhCuARIsADp-A56oDsIcsdXYncos5L9Tu2NFv1Suy2nKrudIK2ZTThFCE-YeEqzhlyEaAjcNEALw_wcB</t>
  </si>
  <si>
    <t>https://www.homecenter.com.co/homecenter-co/product/40021/broca-bosch-cyl-9-multiconstruccion-encastre-cilindrico-5-16-x-4pulg/40021/?kid=bnnext1031762&amp;shop=googleShopping&amp;gclid=Cj0KCQiAi8KfBhCuARIsADp-A54Kq3sa2Gt7xBnGBj9BJ72UhKwGtnWZSh0LA8_Md_2ZEvsPluoFhyoaAt7WEALw_wcB</t>
  </si>
  <si>
    <t>https://www.homecenter.com.co/homecenter-co/product/04626/buje-soldado-2x11-2-sanitaria/04626/?kid=goosho_1185211&amp;shop=googleShopping&amp;gclsrc=aw.ds&amp;&amp;kid=goosho_1185211&amp;shop=googleShopping&amp;gclid=Cj0KCQiAi8KfBhCuARIsADp-A56UKbF0YKe5dWi7xcX0HVBqiUZ3qBX41ZFVrw95wsgPDGt5nqrJhEoaAl3QEALw_wcB</t>
  </si>
  <si>
    <t>https://inversionesproin.com/product/buje-pvc-sanitario-soldado-2-x-1-1-2/</t>
  </si>
  <si>
    <t>https://mitiendacoval.com/sanitaria-y-ventilacion-/buje-soldado-2x11-2-sanitaria</t>
  </si>
  <si>
    <t>https://www.homecenter.com.co/homecenter-co/product/117511/buje-soldado-4x2-sanitaria/117511/?kid=goosho_1185211&amp;shop=googleShopping&amp;gclsrc=aw.ds&amp;&amp;kid=goosho_1185211&amp;shop=googleShopping&amp;gclid=Cj0KCQiAi8KfBhCuARIsADp-A55Ucmrrvp3WqiD_Poc2knQNpSUQWCGgTS6qa9zii5qqTJSrStSVMUQaAo55EALw_wcB</t>
  </si>
  <si>
    <t>https://www.easy.com.co/p/buje-4%22-x-2%22-soldado-sanitario/</t>
  </si>
  <si>
    <t>https://mitiendacoval.com/sanitaria-y-ventilacion-/buje-soldado-4-x-2-sanitaria</t>
  </si>
  <si>
    <t>https://www.homecenter.com.co/homecenter-co/product/04622/buje-soldado-4x3-sanitaria/04622/?kid=goosho_1185211&amp;shop=googleShopping&amp;gclsrc=aw.ds&amp;&amp;kid=goosho_1185211&amp;shop=googleShopping&amp;gclid=Cj0KCQiAi8KfBhCuARIsADp-A57M7tvYhs_0AUbUE0X6M9VLim7HHVIy9_nb7uMt94mmjJVvxgkkubcaAtFEEALw_wcB</t>
  </si>
  <si>
    <t>https://www.easy.com.co/p/buje-soldado-pvc-sanitario-4''-x-3''-gerfor/</t>
  </si>
  <si>
    <t>https://mitiendacoval.com/sanitaria-y-ventilacion-/buje-soldado-4-x-3-sanitaria</t>
  </si>
  <si>
    <t>https://www.homecenter.com.co/homecenter-co/product/04624/buje-soldado-3x2-sanitaria/04624/?kid=goosho_1185211&amp;shop=googleShopping&amp;gclsrc=aw.ds&amp;&amp;kid=goosho_1185211&amp;shop=googleShopping&amp;gclid=Cj0KCQiAi8KfBhCuARIsADp-A54_NBlPpB1AZrgEKxWYH3wWVqlZltEtjyechj2fhIgcXkIkghVUMKsaAjnvEALw_wcB</t>
  </si>
  <si>
    <t>https://www.easy.com.co/p/buje-soldado-pvc-sanitario-3%22-x-2%22-gerfor/</t>
  </si>
  <si>
    <t>https://inversionesproin.com/product/buje-pvc-sanitario-soldado-3-x-2/</t>
  </si>
  <si>
    <t>https://www.homecenter.com.co/homecenter-co/product/22759/buje-soldado-11-2x1-presion/22759/?kid=goosho_1185211&amp;shop=googleShopping&amp;gclsrc=aw.ds&amp;&amp;kid=goosho_1185211&amp;shop=googleShopping&amp;gclid=Cj0KCQiAi8KfBhCuARIsADp-A55bAHx4XXTNuhxoQMyJUy_CCJhPJxDNc8-auNnnsbAtSq6y0DXT8twaAh9OEALw_wcB</t>
  </si>
  <si>
    <t>https://inversionesproin.com/product/buje-pvc-presion-soldado-2-x-1-2/</t>
  </si>
  <si>
    <t>https://www.easy.com.co/p/buje-soldado-pvc-presion-2%22x1~2%22-gerfor/</t>
  </si>
  <si>
    <t>https://www.easy.com.co/p/buje-soldado-pvc-presion-2%22x-3~4%22-gerfor/?gclid=Cj0KCQiAi8KfBhCuARIsADp-A56JiREOQ03DcLpwI2Y3dWP4hFsQdleynWFjFw4-zKoHcp0hhxLAIi0aAn-rEALw_wcB</t>
  </si>
  <si>
    <t>https://inversionesproin.com/product/buje-pvc-presion-soldado-2-x-3-4/</t>
  </si>
  <si>
    <t>https://ferreteriabuenosaires.com/accesorios-pvc-presion/2226-buje-presion-soldado-de-34-x-12-gerfor.html</t>
  </si>
  <si>
    <t>https://www.homecenter.com.co/homecenter-co/product/212354/accesorio-sanitaria-buje-sold-3-x-1-1-2pulg/212354/?kid=goosho_1185211&amp;shop=googleShopping&amp;gclsrc=aw.ds&amp;&amp;kid=goosho_1185211&amp;shop=googleShopping&amp;gclid=Cj0KCQiAi8KfBhCuARIsADp-A54TiNyZPFDuDVC4GXVpUzrwYkTweLz6XfIgisUHPnf6zrtEi6n2JZ4aAii1EALw_wcB</t>
  </si>
  <si>
    <t>https://inversionesproin.com/product/buje-pvc-presion-soldado-3-x-1-1-2/</t>
  </si>
  <si>
    <t>https://www.pvcdelcaribe.com/products/p275-buje-presion-soldado-3-x-1-1-2-g-plast-pvc-del-caribe</t>
  </si>
  <si>
    <t>https://www.homecenter.com.co/homecenter-co/product/252133/buje-soldado-2x11-2-presion/252133/?kid=goosho_1185211&amp;shop=googleShopping&amp;gclsrc=aw.ds&amp;&amp;kid=goosho_1185211&amp;shop=googleShopping&amp;gclid=Cj0KCQiAi8KfBhCuARIsADp-A56Zip2OcT9ctgqzTekzK0i8EZhwSgIoeGyX81RvE_3nRM5lyUKvkSAaAtyZEALw_wcB</t>
  </si>
  <si>
    <t>https://inversionesproin.com/product/buje-pvc-presion-soldado-2-x-1-1-2/</t>
  </si>
  <si>
    <t>https://pinturasyyesos.com/catalogo/tuberia-pvc/agua-fria/tigre-buje-soldado-presion-2-x1-1-2/</t>
  </si>
  <si>
    <t>https://www.homecenter.com.co/homecenter-co/product/238582/juego-10pz-brocas-sds-plus-y-2-cinceles-d-45820/238582/?kid=goosho_1185211&amp;shop=googleShopping&amp;gclsrc=aw.ds&amp;&amp;kid=goosho_1185211&amp;shop=googleShopping&amp;gclid=Cj0KCQiAi8KfBhCuARIsADp-A54jXJHYY_cFv55jNn6c-Uk2uy8_onteJHzlHjlCeYk7-oKFETxsECsaAuK9EALw_wcB</t>
  </si>
  <si>
    <t>https://belltec.com.co/brocas-y-acc-para-rotomartillos-sds-plus/19792-brocas-sds-plsu-jgo-10-pzs-incluye-cincel-makita-d-45820.html</t>
  </si>
  <si>
    <t>https://www.homecenter.com.co/homecenter-co/product/37139/tornillo-estructura-drywall-framer-7x7-16-500un/37139/</t>
  </si>
  <si>
    <t>https://tiendacasaandina.com/cb/inicio/1862-tornillo-estructura-punta-framer-7x7-16-paq-x-100gr.html</t>
  </si>
  <si>
    <t>https://www.easy.com.co/p/tornillo-7-mm-x-7~16%22-rosca-fina-drywall-x500und/</t>
  </si>
  <si>
    <t>https://www.homecenter.com.co/homecenter-co/product/82040/broca-hss-1-4-pulgadas-ref-dw130014c/82040/?kid=goosho_1185215&amp;shop=googleShopping&amp;gclsrc=aw.ds&amp;&amp;kid=goosho_1185215&amp;shop=googleShopping&amp;gclid=Cj0KCQiAi8KfBhCuARIsADp-A55wDYms_g-xdnqsJmwV8TN4jHTf4I7H-CVZdEUmK_PNN3-LcII0NIAaAtu3EALw_wcB</t>
  </si>
  <si>
    <t>https://belltec.com.co/brocas-y-accesorios-para-taladros/20218-broca-hss-x-1-4-irwin-iw1120.html</t>
  </si>
  <si>
    <t>community.secop.gov.co/Public/Tendering/OpportunityDetail/Index?noticeUID=CO1.NTC.2448746&amp;isFromPublicArea=True&amp;isModal=true&amp;asPopupView=true</t>
  </si>
  <si>
    <t>https://www.homecenter.com.co/homecenter-co/product/82036/broca-hss-3-16-pulgadas-ref-dw130316c/82036/?kid=goosho_1185215&amp;shop=googleShopping&amp;gclsrc=aw.ds&amp;&amp;kid=goosho_1185215&amp;shop=googleShopping&amp;gclid=Cj0KCQiAi8KfBhCuARIsADp-A55ofpHvAfFmNKrvlMVlNropgnHn67DTID6Uj_nEcQVVWkjMhOM1-rsaAhT7EALw_wcB</t>
  </si>
  <si>
    <t>https://belltec.com.co/brocas-y-accesorios-hss/18319-broca-hss-dewalt-316.html</t>
  </si>
  <si>
    <t>https://ferricentro.com/producto/broca-hss-3-16/</t>
  </si>
  <si>
    <t>https://www.homecenter.com.co/homecenter-co/product/414827/broca-acero-rapido-3-16pulg/414827/?kid=goosho_1185211&amp;shop=googleShopping&amp;gclsrc=aw.ds&amp;&amp;kid=goosho_1185211&amp;shop=googleShopping&amp;gclid=Cj0KCQiAi8KfBhCuARIsADp-A567CtC74eW7sU7LrK0oW_hvLcCigg9TkgBb0wMQkCLy3qjDVuT4-V0aAmaZEALw_wcB</t>
  </si>
  <si>
    <t>https://ferricentro.com/producto/broca-para-metal-ar-3-16-hss-dw130316c/</t>
  </si>
  <si>
    <t>https://www.unitorni.co/broca-rotomartillo-irwin-sds-plus-516-x-6?similar_product=true</t>
  </si>
  <si>
    <t>https://www.homecenter.com.co/homecenter-co/product/82030/broca-hss-3-32-pulgadas-ref-dw130332c/82030/?kid=goosho_1185215&amp;shop=googleShopping&amp;gclsrc=aw.ds&amp;&amp;kid=goosho_1185215&amp;shop=googleShopping&amp;gclid=Cj0KCQiAi8KfBhCuARIsADp-A57QcDGlLat8T4b2BzOSti8Ekwtj1vpfCCWV5FefXO-oBb5dZARHf2AaAmC3EALw_wcB</t>
  </si>
  <si>
    <t>https://belltec.com.co/brocas-y-accesorios-hss/18313-broca-hss-dewalt-332-.html</t>
  </si>
  <si>
    <t>https://www.acecomaderas.com/broca-lamina-hss-dewalt-332</t>
  </si>
  <si>
    <t>FUENTE</t>
  </si>
  <si>
    <t>PROMEDIO</t>
  </si>
  <si>
    <t>MINIMO</t>
  </si>
  <si>
    <t>MAXIMO</t>
  </si>
  <si>
    <t>ITEMS NO PREVISTOS
CONTRATO 4233000-726-2022</t>
  </si>
  <si>
    <t>INDEXADO 2023</t>
  </si>
  <si>
    <t>DISCO CORTE METAL 4 1/2" X 0.045'' X 7/8'' PULGADA (115 X 1.2 X 22.2 MM) TIPO CD</t>
  </si>
  <si>
    <t>FULMINANTES PARA PISTOLA DE FIJACIÓN COLOR AMARILLO CALIBRE 22 X 100 UND</t>
  </si>
  <si>
    <t>ORINAL MEDIANO EN PORCELANA INCLUYE VÁLVULA ANTIVANDÁLICA  " - UND</t>
  </si>
  <si>
    <t>VALOR UNITARIO ANTES DE IVA
2022</t>
  </si>
  <si>
    <t>VARIACIÓN
2022   2023</t>
  </si>
  <si>
    <t>DIVISIONES SANITARIAS A PISO PARA BAÑO DE ADULTOS ALTURA DE 1.60 ML, EN ACERO INOXIDABLE CAL. 20, INCLUYE PUERTA, PARALES, CANAL EXTERNO, TABIQUES, ACCESORIOS DE FIJACION BISAGRAS, ANCLAJES Y PASADOR EN LAS PUERTAS PARA EL CIERRE.  " - M2</t>
  </si>
  <si>
    <t>VMIN ACEPTABLE</t>
  </si>
  <si>
    <t>VMAX ACEPTABLE</t>
  </si>
  <si>
    <t>MINIMO ACOTADO POR DESVIACIÓN ESTANDAR</t>
  </si>
  <si>
    <t>MINIMO VALOR</t>
  </si>
  <si>
    <t>MEDIO GEOMETRICA</t>
  </si>
  <si>
    <t>Desv. Estandar</t>
  </si>
  <si>
    <t>% desviación</t>
  </si>
  <si>
    <t>VALOR APROBADO</t>
  </si>
  <si>
    <t>VALOR TOTAL CON IVA</t>
  </si>
  <si>
    <t>ITEMS
CONTRATO 4233000-726-2022</t>
  </si>
  <si>
    <t>ANEXO . ESTUDIO DE MERCADO
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t>
  </si>
  <si>
    <t>Elaborado por:</t>
  </si>
  <si>
    <t>Revisado por:</t>
  </si>
  <si>
    <t>LILIANA A.  APARICIO</t>
  </si>
  <si>
    <t>MARCELA MANRIQUE CASTRO</t>
  </si>
  <si>
    <t>CONTRATISTA DIRECCION ADMINISTRATIVA FINANCIERA</t>
  </si>
  <si>
    <t>DIRECTOR ADMINISTRATIVO FINANCIERO</t>
  </si>
  <si>
    <t>FECHA:</t>
  </si>
  <si>
    <t>Aprobado por:</t>
  </si>
  <si>
    <t>JORGE TULIO CUBILLOS ALZATE</t>
  </si>
  <si>
    <t>PROFESIONAL SUBDIRECCIÓN FINANCIERA</t>
  </si>
  <si>
    <t>SUBDIRECTOR FINANCIERO (e)</t>
  </si>
  <si>
    <t>LINTERNA LED RECARGABLE 50 LUMENES 19 LEDS  " - UND</t>
  </si>
  <si>
    <t>PERFIL DE COMPENSACION EN ALUMINIO, ANCHO DE 3 CM, CON AUTOADHESIVO (PARA PISO SPC TIPO CLICK); CARA SUPERIOR ACANALADA EN DOS LINEAS  " - UND</t>
  </si>
  <si>
    <t>PUERTA MADERA EN TRIPLEX 4 MLM ENTAMBORADA, CON MARCO MACIZO EN MADERA DE ANCHO = 0.1M. CON SELLADOR Y LACA DE COLOR SEGÚN ELECCION, CHAPA TIPO POMO DE MADERA. (INCLUYE BISAGRAS Y JUEGO DE LLAVES) " - M2</t>
  </si>
  <si>
    <t>LAVAMANOS EN PORCELANA PARA PERSONAS CON  DISCAPACIDAD, APTO PARA DESTINOS DE ALTO TRÁFICO E INSTITUCIONALES DEL SECTOR PÚBLICO.  " - UND</t>
  </si>
  <si>
    <t>LAMINA DE DRYWALL DE 1/2" DIMENSIONES DE 1.22 ML X 2.44 ML PARA INTERIORES " - UND</t>
  </si>
  <si>
    <t>https://elpalustre.com.co/index.php?route=product/product&amp;product_id=4855</t>
  </si>
  <si>
    <t>https://www.homecenter.com.co/homecenter-co/product/608171/lamina-alveolar-6-mm-590x210-m-cristal/608171/?kid=bnnext1031757&amp;shop=googleShopping&amp;gclid=Cj0KCQiA3eGfBhCeARIsACpJNU8womBNwwPQKQQMhGvBumtIoGRSMhLH2G4CIxAVq6x0frRDnE3zz04aAkC9EALw_wcB</t>
  </si>
  <si>
    <t>https://corona.co/productos/lavamanos/lavamanos-aquajet-institucional/p/O12911001?gclid=Cj0KCQiA3eGfBhCeARIsACpJNU_tVLKtd2_62Xe2U5DU84fBBMSRITfIAwQhHetSq3TRtfWeQAZludMaAjM-EALw_wcB</t>
  </si>
  <si>
    <t>https://www.homecenter.com.co/homecenter-co/product/323011/orinal-mediano-valvula-antivandalica/323011/?kid=bnnext1031766&amp;shop=googleShopping&amp;gclid=Cj0KCQiA3eGfBhCeARIsACpJNU_pk_PpdOBVBMXWPN0vzJsZsEdCM3TQ8irYyGxT6a0xj3Ual_yIz-caArIrEALw_wcB</t>
  </si>
  <si>
    <t>https://www.tiendasjumbo.co/shampoo-mustela-suave-x-500-ml/p</t>
  </si>
  <si>
    <t>https://corona.co/productos/accesorios/barra-de-seguridad-plegable/p/706590001?gclid=Cj0KCQiA3eGfBhCeARIsACpJNU-sdrpHm3JyHXhKvlTuFtF81bGEzjn5rMyBcDxwh-cQzXtlvo_sxmMaAo3xEALw_wcB</t>
  </si>
  <si>
    <t>ANEXO INFORMATIVO
PRECIOS TECHO</t>
  </si>
  <si>
    <t>PROCESO:  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t>
  </si>
  <si>
    <t>ITEM</t>
  </si>
  <si>
    <t>DESCRIPCION</t>
  </si>
  <si>
    <t>CANT</t>
  </si>
  <si>
    <t>VALOR UNITARIO SIN IVA</t>
  </si>
  <si>
    <t>VARO PRECIO TECHO DE REFERENCIA PARA ITEMS NO CONTENIDOS EN EL AMP</t>
  </si>
  <si>
    <t>ADHESIVO LATEX PARA MEJORAR LA ADHERENCIA DE MORTEROS.  - GALON (4 KG)</t>
  </si>
  <si>
    <t>AEROSOL ANTICORROSIVO PLATA METALIZADO 335 ML - UND</t>
  </si>
  <si>
    <t>BARRA CUADRADA 6M X 1/2-PULG</t>
  </si>
  <si>
    <t xml:space="preserve">BROCA SDS PLUS 1/2 X 10 X 12 </t>
  </si>
  <si>
    <t>BUJE SOLDADO DE PRESIÓN 4" X 3" PAVCO</t>
  </si>
  <si>
    <t>CAJA PARA CAMARA DE INSPECCION PUESTA A TIERRA 30 X 30 CON TAPA</t>
  </si>
  <si>
    <t>CARTUCHO COMPLETO PARA VALVULA DE 1 1/4 MARCA DOCOL</t>
  </si>
  <si>
    <t>CHAZO CONCRETO EXPANSIVO 1/2X3 2UN</t>
  </si>
  <si>
    <t>CODO 45 GRADOS PRESION DE 3 "PAVCO (SEMICODO)</t>
  </si>
  <si>
    <t>CODO 45 GRADOS PRESION DE 4 "PAVCO (SEMICODO)</t>
  </si>
  <si>
    <t>CODO PRESION PVC DE 3" PAVCO</t>
  </si>
  <si>
    <t>CODO PRESION PVC DE 4" PAVCO</t>
  </si>
  <si>
    <t>COLLAR O GALAPAGO PARA PVC  DE 4" Y SALIDA DE 1"</t>
  </si>
  <si>
    <t>CONECTOR PARA PUESTA A TIERRA 5-8 A 8 - 1-0</t>
  </si>
  <si>
    <t>DOCOL - REGISTRO INTERNO REFERENCIA DO – O1992153// GRIFERIA TIPO PUSH PARA SANITARIO (VASO)</t>
  </si>
  <si>
    <t>DOCOL - RESORTE Y PLAQUETA DE AJUSTE REFERENCIA DO – OOO22900// GRIFERIA TIPO PUSH PARA SANITARIO (KIT RESORTE)</t>
  </si>
  <si>
    <t>FLANCHE 1 1/2"  PULG PARA TANQUE</t>
  </si>
  <si>
    <t>FLANCHE 3/4"PULG PARA TANQUE</t>
  </si>
  <si>
    <t>FLANCHE HEMBRA X MACHO ADAPTADOR TANQUE DE AGUA 1PULG</t>
  </si>
  <si>
    <t>IMPRIMANTE PVA 1/4 GALÓN</t>
  </si>
  <si>
    <t>KIT COPA SIERRA DIAMANTADO DE 3" (INCLUYE MANDRIL Y ESPIGO)</t>
  </si>
  <si>
    <t>LÁMPARA PANEL LED INCRUSTAR 30X120 48W BLANCA</t>
  </si>
  <si>
    <t>LIMPIADOR PVC PAVCO 1/4 GALON</t>
  </si>
  <si>
    <t>MANGUERA PLANA COLOR AZUL DE 2 PULGX1M 87PSI</t>
  </si>
  <si>
    <t>MANGUERA SWAN 30 METROS PVC, RESINA Y NYLON (PARA RIEGO DE PLANTAS Y EL LAVADO DE SUPERFICIES.)</t>
  </si>
  <si>
    <t>MANTO ASFÁLTICO IMPERMEABILIZANTE ELASTOPLY MINERAL FV 3.5 - 3.5MM X 10M2 TERRACOTA - IMPERMEABILIZACIÓN Y REPARACIÓN DE HUMEDAD</t>
  </si>
  <si>
    <t>MAPEGROUT 430 BOLSA 25 KG</t>
  </si>
  <si>
    <t>PANEL LED EMPOTRAR CIRCULAR 1800 LÚMENES 24W LUZ FRÍA</t>
  </si>
  <si>
    <t>PELÍCULA DE SEGURIDAD TRANSPARENTE UV 99% 1.52 X 3 M</t>
  </si>
  <si>
    <t>POSTE CUADRADO 3" X 3" X 2,44 ML</t>
  </si>
  <si>
    <t>PUERTA METÁLICA PARA SUBES TAC IÓN EN CALBRE 18,
PINTURA ELECTROESTÁTICA NEGRA, MARCO Y CERRADURA CON DISEÑO DE REJILLA DESDE LA PARTE
SUPERIOR HASTA LA PARTE INFERIOR. CANTIDAD 1 DE 1.53*2.07 * (INCLUYE INSTALACIÓN)</t>
  </si>
  <si>
    <t>RACOR ORINAL FLUXOMETRO DE PALANCA O PISTON EN BRONCE 3/4´´ REFERENCIA AC-191150</t>
  </si>
  <si>
    <t>REPARADOR IMPERMEABILIZANTE XYPEX PATCH AND PLUG 1.25KG</t>
  </si>
  <si>
    <t>SOLDADURA PVC PAVCO 1/8 GALON</t>
  </si>
  <si>
    <t>TABLERO PARA BREAKER ENCHUFE 6 CIR BIFÁSICO SETX1</t>
  </si>
  <si>
    <t>TEE SANITARIA  1 1/2"  PVC</t>
  </si>
  <si>
    <t>TUBO PVC PRESION DE 3" X 6ML PAVCO</t>
  </si>
  <si>
    <t>TUBO PVC PRESION DE 4" X 6ML PAVCO</t>
  </si>
  <si>
    <t>UNION DRESSER PVC/ ACERO DE 4" INCLUYE LUBRICANTE PARA EMPAQUES</t>
  </si>
  <si>
    <t>FLANCHE DE 30 CM DE DESARROLLO, CON PESTAÑAS DE   3 CM Y LONGITUD DE 2 ML, CALIBRE 24  " - UND</t>
  </si>
  <si>
    <t>REMACHE POP 5/32" X 3/4" - UND</t>
  </si>
  <si>
    <t>CHAZO COLPASIBLE NYLON BLOQUE HUECO 5/16 X 2" X 100 UND - UND</t>
  </si>
  <si>
    <t>CINTA ANTIDESLIZANTE NEGRA ANCHO 51 MM POR LONGITUD DE 18,3 ML  - ROLLO</t>
  </si>
  <si>
    <t xml:space="preserve">KIT BOMBILLO GU10 LUZ CALIDA 3000K ( INCLUYE SOCKET GU10) - UND
</t>
  </si>
  <si>
    <t xml:space="preserve">KIT VALVULA ANTIVANDALICA  SANITARIO + TUBERIA PARA CONEXIÓN SUPERIOR.  - UND </t>
  </si>
  <si>
    <t>KIT VALVULA DUAL DESCARGA - UND</t>
  </si>
  <si>
    <t xml:space="preserve">PIEZA DE MADERA TECA DE 2 CM X 8 CM, CEPILLADA Y CANTEADA LONGITUD DE 3 ML - ML 
</t>
  </si>
  <si>
    <t>PINTURA  VINILICA  O ACRILICA PARA EXTERIORES - GALON</t>
  </si>
  <si>
    <t>REGISTRO DE BOLA  1/2"  METALICO (BRONCE) ROSCADO - UND</t>
  </si>
  <si>
    <t xml:space="preserve">SENSOR DE MOVIMIENTO DE 800W - 120V PARA TECHO COMPATIBLE PARA LUZ LED - UND </t>
  </si>
  <si>
    <t>BROCA DE TUNSGTENO MULTIPROPOSITO DE 3/16" - UND</t>
  </si>
  <si>
    <t>BROCA PARA METAL DE 3/16" (ACERO RAPIDO) - UND</t>
  </si>
  <si>
    <r>
      <rPr>
        <b/>
        <sz val="12"/>
        <rFont val="Calibri"/>
        <family val="2"/>
        <scheme val="minor"/>
      </rPr>
      <t>NOTA 1</t>
    </r>
    <r>
      <rPr>
        <sz val="12"/>
        <rFont val="Calibri"/>
        <family val="2"/>
        <scheme val="minor"/>
      </rPr>
      <t xml:space="preserve">: La entidad realizó el estudio del mercado de los 263 items que no estan incluidos en el catalogo de precios del Acuerdo Marco de precios, a través las siguientes actividades:
1. Se solicitó cotización vía correo electrónico a las siguientes empresas: Ferretería Rodríguez Aponte - Ferre surtidores, Ferretería Contravalor, Ferretería Eléctricos Unidos, Ferretería Mafer, Ferretería FF Soluciones e Industrial 180, Inversiones Rodriguez Rincón, Ferreteria Osotio SAS.
2. Se tomaron precios de referencia para la contratación 2022 de la Orden de compra 90822 suscrita entre la Secretaria General de la Alcaldia Mayor de Bogota y la ferreteria UNIÓN TEMPORAL SOLUCIÓN FERRETERA PARA COLOMBIA indexada a 2023.
3.  En el ejercicio de análisis de cada una de las cotizaciones, recibidas, al realizar el cálculo para el valor unitario de los ítems se estableció en las formulas estadísticas los valores correspondientes a: a) El valor promedio; b) Máximo valor, c) Promedio eliminando la más alta y d) Media geométrica, el valor más favorable para la entidad fue el arrojado por el indicador de “Media Geometrica”, según el sondeo realizado.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</si>
</sst>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4" formatCode="_-&quot;$&quot;\ * #,##0.00_-;\-&quot;$&quot;\ * #,##0.00_-;_-&quot;$&quot;\ * &quot;-&quot;??_-;_-@_-"/>
    <numFmt numFmtId="164" formatCode="_(&quot;$&quot;\ * #,##0.00_);_(&quot;$&quot;\ * \(#,##0.00\);_(&quot;$&quot;\ * &quot;-&quot;??_);_(@_)"/>
    <numFmt numFmtId="165" formatCode="&quot;$&quot;\ #,##0.00"/>
    <numFmt numFmtId="166" formatCode="_(&quot;$&quot;\ * #,##0_);_(&quot;$&quot;\ * \(#,##0\);_(&quot;$&quot;\ * &quot;-&quot;??_);_(@_)"/>
    <numFmt numFmtId="167" formatCode="[$$-240A]\ #,##0.00"/>
    <numFmt numFmtId="168" formatCode="&quot;$&quot;\ #,##0"/>
  </numFmts>
  <fonts count="18"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b/>
      <sz val="10"/>
      <color theme="1"/>
      <name val="Calibri Light"/>
      <family val="2"/>
      <scheme val="major"/>
    </font>
    <font>
      <b/>
      <sz val="12"/>
      <name val="Calibri"/>
      <family val="2"/>
      <scheme val="minor"/>
    </font>
    <font>
      <sz val="12"/>
      <color theme="1"/>
      <name val="Calibri"/>
      <family val="2"/>
      <scheme val="minor"/>
    </font>
    <font>
      <sz val="12"/>
      <name val="Calibri"/>
      <family val="2"/>
      <scheme val="minor"/>
    </font>
    <font>
      <b/>
      <sz val="12"/>
      <color indexed="8"/>
      <name val="Calibri"/>
      <family val="2"/>
      <scheme val="minor"/>
    </font>
    <font>
      <sz val="12"/>
      <color indexed="8"/>
      <name val="Calibri"/>
      <family val="2"/>
      <scheme val="minor"/>
    </font>
    <font>
      <b/>
      <sz val="11"/>
      <color theme="0"/>
      <name val="Calibri"/>
      <family val="2"/>
      <scheme val="minor"/>
    </font>
    <font>
      <sz val="10"/>
      <color theme="1"/>
      <name val="Calibri Light"/>
      <family val="2"/>
      <scheme val="major"/>
    </font>
    <font>
      <b/>
      <sz val="10"/>
      <color theme="0"/>
      <name val="Calibri Light"/>
      <family val="2"/>
      <scheme val="major"/>
    </font>
    <font>
      <sz val="10"/>
      <color rgb="FF000000"/>
      <name val="Calibri Light"/>
      <family val="2"/>
      <scheme val="major"/>
    </font>
    <font>
      <sz val="10"/>
      <color rgb="FF000000"/>
      <name val="Calibri"/>
      <family val="2"/>
      <scheme val="minor"/>
    </font>
    <font>
      <sz val="11"/>
      <name val="Arial"/>
      <family val="2"/>
    </font>
    <font>
      <sz val="10"/>
      <color theme="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8"/>
        <bgColor indexed="64"/>
      </patternFill>
    </fill>
    <fill>
      <patternFill patternType="solid">
        <fgColor theme="9" tint="0.59999389629810485"/>
        <bgColor indexed="64"/>
      </patternFill>
    </fill>
    <fill>
      <patternFill patternType="solid">
        <fgColor rgb="FFFFFF99"/>
        <bgColor indexed="64"/>
      </patternFill>
    </fill>
    <fill>
      <patternFill patternType="solid">
        <fgColor theme="9"/>
        <bgColor indexed="64"/>
      </patternFill>
    </fill>
    <fill>
      <patternFill patternType="solid">
        <fgColor theme="9" tint="-0.249977111117893"/>
        <bgColor indexed="64"/>
      </patternFill>
    </fill>
    <fill>
      <patternFill patternType="solid">
        <fgColor theme="0"/>
        <bgColor rgb="FF000000"/>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thin">
        <color indexed="8"/>
      </top>
      <bottom/>
      <diagonal/>
    </border>
    <border>
      <left style="medium">
        <color indexed="64"/>
      </left>
      <right/>
      <top/>
      <bottom/>
      <diagonal/>
    </border>
    <border>
      <left/>
      <right style="medium">
        <color indexed="64"/>
      </right>
      <top/>
      <bottom/>
      <diagonal/>
    </border>
  </borders>
  <cellStyleXfs count="4">
    <xf numFmtId="0" fontId="0" fillId="0" borderId="0"/>
    <xf numFmtId="44" fontId="2" fillId="0" borderId="0" applyFont="0" applyFill="0" applyBorder="0" applyAlignment="0" applyProtection="0"/>
    <xf numFmtId="0" fontId="3" fillId="0" borderId="0" applyNumberFormat="0" applyFill="0" applyBorder="0" applyAlignment="0" applyProtection="0"/>
    <xf numFmtId="164" fontId="2" fillId="0" borderId="0" applyFont="0" applyFill="0" applyBorder="0" applyAlignment="0" applyProtection="0"/>
  </cellStyleXfs>
  <cellXfs count="134">
    <xf numFmtId="0" fontId="0" fillId="0" borderId="0" xfId="0"/>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5" fontId="0" fillId="0" borderId="1" xfId="0" applyNumberFormat="1" applyBorder="1"/>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center"/>
    </xf>
    <xf numFmtId="0" fontId="0" fillId="0" borderId="1" xfId="0" applyBorder="1" applyAlignment="1">
      <alignment horizontal="left" vertical="center" wrapText="1"/>
    </xf>
    <xf numFmtId="0" fontId="0" fillId="3" borderId="0" xfId="0" applyFill="1"/>
    <xf numFmtId="165" fontId="0" fillId="3" borderId="1" xfId="0" applyNumberFormat="1" applyFill="1" applyBorder="1"/>
    <xf numFmtId="0" fontId="1" fillId="2" borderId="3" xfId="0" applyFont="1" applyFill="1" applyBorder="1" applyAlignment="1">
      <alignment horizontal="center" vertical="center"/>
    </xf>
    <xf numFmtId="0" fontId="3" fillId="0" borderId="3" xfId="2" applyBorder="1"/>
    <xf numFmtId="165" fontId="1" fillId="2" borderId="4" xfId="0" applyNumberFormat="1" applyFont="1" applyFill="1" applyBorder="1" applyAlignment="1">
      <alignment horizontal="center" vertical="center" wrapText="1"/>
    </xf>
    <xf numFmtId="165" fontId="1" fillId="2" borderId="5" xfId="0" applyNumberFormat="1" applyFont="1" applyFill="1" applyBorder="1" applyAlignment="1">
      <alignment horizontal="center" vertical="center" wrapText="1"/>
    </xf>
    <xf numFmtId="165" fontId="1" fillId="2" borderId="6" xfId="0" applyNumberFormat="1" applyFont="1" applyFill="1" applyBorder="1" applyAlignment="1">
      <alignment horizontal="center" vertical="center" wrapText="1"/>
    </xf>
    <xf numFmtId="165" fontId="1" fillId="2" borderId="9" xfId="0" applyNumberFormat="1" applyFont="1" applyFill="1" applyBorder="1" applyAlignment="1">
      <alignment horizontal="center" vertical="center" wrapText="1"/>
    </xf>
    <xf numFmtId="0" fontId="0" fillId="3" borderId="9" xfId="0" applyFill="1" applyBorder="1"/>
    <xf numFmtId="165" fontId="0" fillId="3" borderId="8" xfId="0" applyNumberFormat="1" applyFill="1" applyBorder="1"/>
    <xf numFmtId="165" fontId="0" fillId="3" borderId="9" xfId="0" applyNumberFormat="1" applyFill="1" applyBorder="1"/>
    <xf numFmtId="165" fontId="1" fillId="3" borderId="2" xfId="0" applyNumberFormat="1" applyFont="1" applyFill="1" applyBorder="1" applyAlignment="1">
      <alignment horizontal="center" vertical="center" wrapText="1"/>
    </xf>
    <xf numFmtId="165" fontId="1" fillId="2" borderId="10" xfId="0" applyNumberFormat="1" applyFont="1" applyFill="1" applyBorder="1" applyAlignment="1">
      <alignment horizontal="center" vertical="center" wrapText="1"/>
    </xf>
    <xf numFmtId="165" fontId="0" fillId="3" borderId="7" xfId="0" applyNumberFormat="1" applyFill="1" applyBorder="1" applyAlignment="1">
      <alignment horizontal="right" vertical="center"/>
    </xf>
    <xf numFmtId="165" fontId="0" fillId="3" borderId="1" xfId="0" applyNumberFormat="1" applyFill="1" applyBorder="1" applyAlignment="1">
      <alignment horizontal="right" vertical="center"/>
    </xf>
    <xf numFmtId="165" fontId="0" fillId="3" borderId="8" xfId="0" applyNumberFormat="1" applyFill="1" applyBorder="1" applyAlignment="1">
      <alignment horizontal="right" vertical="center"/>
    </xf>
    <xf numFmtId="165" fontId="4" fillId="0" borderId="1" xfId="2" applyNumberFormat="1" applyFont="1" applyBorder="1"/>
    <xf numFmtId="165" fontId="4" fillId="3" borderId="8" xfId="2" applyNumberFormat="1" applyFont="1" applyFill="1" applyBorder="1"/>
    <xf numFmtId="165" fontId="4" fillId="4" borderId="7" xfId="2" applyNumberFormat="1" applyFont="1" applyFill="1" applyBorder="1"/>
    <xf numFmtId="165" fontId="0" fillId="4" borderId="7" xfId="0" applyNumberFormat="1" applyFill="1" applyBorder="1"/>
    <xf numFmtId="165" fontId="1" fillId="2" borderId="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wrapText="1"/>
    </xf>
    <xf numFmtId="165" fontId="1" fillId="2" borderId="12" xfId="0" applyNumberFormat="1" applyFont="1" applyFill="1" applyBorder="1" applyAlignment="1">
      <alignment horizontal="center" vertical="center" wrapText="1"/>
    </xf>
    <xf numFmtId="165" fontId="0" fillId="3" borderId="3" xfId="0" applyNumberFormat="1" applyFill="1" applyBorder="1" applyAlignment="1">
      <alignment horizontal="right" vertical="center"/>
    </xf>
    <xf numFmtId="165" fontId="1" fillId="3" borderId="0" xfId="0" applyNumberFormat="1" applyFont="1" applyFill="1" applyAlignment="1">
      <alignment horizontal="center" vertical="center" wrapText="1"/>
    </xf>
    <xf numFmtId="165" fontId="0" fillId="3" borderId="0" xfId="0" applyNumberFormat="1" applyFill="1"/>
    <xf numFmtId="165" fontId="0" fillId="4" borderId="7" xfId="0" applyNumberFormat="1" applyFill="1" applyBorder="1" applyAlignment="1">
      <alignment horizontal="right" vertical="center"/>
    </xf>
    <xf numFmtId="6" fontId="0" fillId="4" borderId="7" xfId="0" applyNumberFormat="1" applyFill="1" applyBorder="1" applyAlignment="1">
      <alignment horizontal="right" vertical="center"/>
    </xf>
    <xf numFmtId="6" fontId="0" fillId="3" borderId="8" xfId="0" applyNumberFormat="1" applyFill="1" applyBorder="1" applyAlignment="1">
      <alignment horizontal="right" vertical="center"/>
    </xf>
    <xf numFmtId="165" fontId="0" fillId="0" borderId="7" xfId="0" applyNumberFormat="1" applyBorder="1"/>
    <xf numFmtId="165" fontId="0" fillId="0" borderId="8" xfId="0" applyNumberFormat="1" applyBorder="1"/>
    <xf numFmtId="165" fontId="0" fillId="3" borderId="0" xfId="0" applyNumberFormat="1" applyFill="1" applyAlignment="1">
      <alignment horizontal="right" vertical="center"/>
    </xf>
    <xf numFmtId="165" fontId="4" fillId="4" borderId="1" xfId="2" applyNumberFormat="1" applyFont="1" applyFill="1" applyBorder="1" applyAlignment="1">
      <alignment horizontal="right" vertical="center"/>
    </xf>
    <xf numFmtId="165" fontId="4" fillId="3" borderId="1" xfId="2" applyNumberFormat="1" applyFont="1" applyFill="1" applyBorder="1" applyAlignment="1">
      <alignment horizontal="right" vertical="center"/>
    </xf>
    <xf numFmtId="165" fontId="0" fillId="0" borderId="11" xfId="0" applyNumberFormat="1" applyBorder="1"/>
    <xf numFmtId="10" fontId="0" fillId="0" borderId="7" xfId="0" applyNumberFormat="1" applyBorder="1"/>
    <xf numFmtId="166" fontId="5" fillId="5" borderId="1" xfId="1" applyNumberFormat="1" applyFont="1" applyFill="1" applyBorder="1" applyAlignment="1">
      <alignment horizontal="center" vertical="center" wrapText="1"/>
    </xf>
    <xf numFmtId="166" fontId="5" fillId="6" borderId="1" xfId="1" applyNumberFormat="1" applyFont="1" applyFill="1" applyBorder="1" applyAlignment="1">
      <alignment horizontal="center" vertical="center" wrapText="1"/>
    </xf>
    <xf numFmtId="166" fontId="5" fillId="7" borderId="4" xfId="1" applyNumberFormat="1" applyFont="1" applyFill="1" applyBorder="1" applyAlignment="1">
      <alignment horizontal="center" vertical="center" wrapText="1"/>
    </xf>
    <xf numFmtId="166" fontId="5" fillId="7" borderId="5" xfId="1" applyNumberFormat="1" applyFont="1" applyFill="1" applyBorder="1" applyAlignment="1">
      <alignment horizontal="center" vertical="center" wrapText="1"/>
    </xf>
    <xf numFmtId="166" fontId="5" fillId="7" borderId="6" xfId="1" applyNumberFormat="1" applyFont="1" applyFill="1" applyBorder="1" applyAlignment="1">
      <alignment horizontal="center" vertical="center" wrapText="1"/>
    </xf>
    <xf numFmtId="10" fontId="0" fillId="0" borderId="8" xfId="0" applyNumberFormat="1" applyBorder="1"/>
    <xf numFmtId="0" fontId="7" fillId="0" borderId="0" xfId="0" applyFont="1"/>
    <xf numFmtId="0" fontId="8" fillId="0" borderId="0" xfId="0" applyFont="1" applyAlignment="1">
      <alignment horizontal="center"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left" vertical="center" wrapText="1"/>
    </xf>
    <xf numFmtId="0" fontId="7" fillId="0" borderId="0" xfId="0" applyFont="1" applyAlignment="1">
      <alignment horizontal="center"/>
    </xf>
    <xf numFmtId="167" fontId="7" fillId="0" borderId="0" xfId="0" applyNumberFormat="1" applyFont="1"/>
    <xf numFmtId="3" fontId="7" fillId="0" borderId="0" xfId="0" applyNumberFormat="1" applyFont="1"/>
    <xf numFmtId="1" fontId="7" fillId="0" borderId="0" xfId="0" applyNumberFormat="1" applyFont="1"/>
    <xf numFmtId="0" fontId="8" fillId="0" borderId="0" xfId="0" applyFont="1" applyAlignment="1">
      <alignment vertical="center"/>
    </xf>
    <xf numFmtId="0" fontId="10" fillId="0" borderId="0" xfId="0" applyFont="1" applyAlignment="1">
      <alignment vertical="center"/>
    </xf>
    <xf numFmtId="0" fontId="10" fillId="0" borderId="1" xfId="0" applyFont="1" applyBorder="1" applyAlignment="1">
      <alignment horizontal="center" wrapText="1"/>
    </xf>
    <xf numFmtId="0" fontId="10" fillId="0" borderId="0" xfId="0" applyFont="1" applyAlignment="1">
      <alignment horizontal="center" wrapText="1"/>
    </xf>
    <xf numFmtId="0" fontId="10" fillId="0" borderId="0" xfId="0" applyFont="1"/>
    <xf numFmtId="0" fontId="9" fillId="0" borderId="0" xfId="0" applyFont="1" applyAlignment="1">
      <alignment vertical="center"/>
    </xf>
    <xf numFmtId="165" fontId="0" fillId="0" borderId="0" xfId="0" applyNumberFormat="1"/>
    <xf numFmtId="165" fontId="1" fillId="0" borderId="7" xfId="0" applyNumberFormat="1" applyFont="1" applyBorder="1"/>
    <xf numFmtId="0" fontId="1" fillId="0" borderId="0" xfId="0" applyFont="1"/>
    <xf numFmtId="0" fontId="5" fillId="8" borderId="20" xfId="0" applyFont="1" applyFill="1" applyBorder="1" applyAlignment="1">
      <alignment horizontal="center" wrapText="1"/>
    </xf>
    <xf numFmtId="0" fontId="5" fillId="8" borderId="0" xfId="0" applyFont="1" applyFill="1" applyBorder="1" applyAlignment="1">
      <alignment horizontal="center"/>
    </xf>
    <xf numFmtId="168" fontId="5" fillId="8" borderId="0" xfId="0" applyNumberFormat="1" applyFont="1" applyFill="1" applyBorder="1" applyAlignment="1">
      <alignment horizontal="center"/>
    </xf>
    <xf numFmtId="0" fontId="5" fillId="8" borderId="21" xfId="0" applyFont="1" applyFill="1" applyBorder="1" applyAlignment="1">
      <alignment horizontal="center"/>
    </xf>
    <xf numFmtId="0" fontId="1" fillId="8" borderId="0" xfId="0" applyFont="1" applyFill="1"/>
    <xf numFmtId="0" fontId="0" fillId="0" borderId="0" xfId="0" applyFont="1"/>
    <xf numFmtId="0" fontId="12" fillId="0" borderId="0" xfId="0" applyFont="1"/>
    <xf numFmtId="0" fontId="12" fillId="3" borderId="0" xfId="0" applyFont="1" applyFill="1" applyAlignment="1">
      <alignment horizontal="left" wrapText="1"/>
    </xf>
    <xf numFmtId="168" fontId="12" fillId="0" borderId="0" xfId="0" applyNumberFormat="1" applyFont="1"/>
    <xf numFmtId="164" fontId="12" fillId="0" borderId="0" xfId="3" applyFont="1"/>
    <xf numFmtId="0" fontId="0" fillId="0" borderId="0" xfId="0" applyFont="1" applyBorder="1"/>
    <xf numFmtId="0" fontId="13" fillId="9" borderId="1" xfId="0" applyFont="1" applyFill="1" applyBorder="1" applyAlignment="1">
      <alignment horizontal="center" vertical="center"/>
    </xf>
    <xf numFmtId="164" fontId="13" fillId="9" borderId="1" xfId="3" applyFont="1" applyFill="1" applyBorder="1" applyAlignment="1">
      <alignment horizontal="center" vertical="center" wrapText="1"/>
    </xf>
    <xf numFmtId="168" fontId="13" fillId="9" borderId="1" xfId="0" applyNumberFormat="1" applyFont="1" applyFill="1" applyBorder="1" applyAlignment="1">
      <alignment horizontal="center" vertical="center" wrapText="1"/>
    </xf>
    <xf numFmtId="0" fontId="1" fillId="0" borderId="0" xfId="0" applyFont="1" applyAlignment="1">
      <alignment horizontal="center" vertical="center"/>
    </xf>
    <xf numFmtId="0" fontId="11" fillId="9"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10" borderId="1" xfId="0" applyFont="1" applyFill="1" applyBorder="1" applyAlignment="1">
      <alignment horizontal="center" vertical="center" wrapText="1"/>
    </xf>
    <xf numFmtId="0" fontId="12" fillId="0" borderId="1" xfId="0" applyFont="1" applyBorder="1" applyAlignment="1">
      <alignment horizontal="center" vertical="center"/>
    </xf>
    <xf numFmtId="168" fontId="12" fillId="0" borderId="1" xfId="0" applyNumberFormat="1" applyFont="1" applyBorder="1" applyAlignment="1">
      <alignment horizontal="center" vertical="center"/>
    </xf>
    <xf numFmtId="164" fontId="12" fillId="0" borderId="1" xfId="3" applyFont="1" applyBorder="1" applyAlignment="1">
      <alignment horizontal="center" vertical="center"/>
    </xf>
    <xf numFmtId="168" fontId="16" fillId="11" borderId="0" xfId="3" applyNumberFormat="1" applyFont="1" applyFill="1" applyBorder="1" applyAlignment="1">
      <alignment horizontal="center" vertical="center"/>
    </xf>
    <xf numFmtId="164" fontId="16" fillId="11" borderId="0" xfId="3" applyFont="1" applyFill="1" applyBorder="1" applyAlignment="1">
      <alignment horizontal="center" vertical="center"/>
    </xf>
    <xf numFmtId="0" fontId="12" fillId="3" borderId="1" xfId="0" applyFont="1" applyFill="1" applyBorder="1" applyAlignment="1">
      <alignment horizontal="center" vertical="center" wrapText="1"/>
    </xf>
    <xf numFmtId="168" fontId="5" fillId="0" borderId="1" xfId="0" applyNumberFormat="1" applyFont="1" applyBorder="1"/>
    <xf numFmtId="0" fontId="0" fillId="0" borderId="0" xfId="0" applyAlignment="1">
      <alignment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left" vertical="center" wrapText="1"/>
    </xf>
    <xf numFmtId="164" fontId="5" fillId="0" borderId="0" xfId="0" applyNumberFormat="1" applyFont="1"/>
    <xf numFmtId="0" fontId="5" fillId="8" borderId="0" xfId="0" applyFont="1" applyFill="1" applyBorder="1" applyAlignment="1">
      <alignment horizontal="left"/>
    </xf>
    <xf numFmtId="0" fontId="15" fillId="10"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165" fontId="5" fillId="8" borderId="0" xfId="0" applyNumberFormat="1" applyFont="1" applyFill="1" applyBorder="1" applyAlignment="1">
      <alignment horizontal="center"/>
    </xf>
    <xf numFmtId="165" fontId="12" fillId="0" borderId="0" xfId="0" applyNumberFormat="1" applyFont="1"/>
    <xf numFmtId="165" fontId="12" fillId="0" borderId="1" xfId="0" applyNumberFormat="1" applyFont="1" applyBorder="1" applyAlignment="1">
      <alignment horizontal="center" vertical="center"/>
    </xf>
    <xf numFmtId="165" fontId="5" fillId="0" borderId="0" xfId="0" applyNumberFormat="1" applyFont="1" applyBorder="1"/>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165" fontId="1" fillId="0" borderId="13" xfId="0" applyNumberFormat="1" applyFont="1" applyBorder="1" applyAlignment="1">
      <alignment horizontal="center" vertical="center" wrapText="1"/>
    </xf>
    <xf numFmtId="165" fontId="1" fillId="0" borderId="5" xfId="0" applyNumberFormat="1" applyFont="1" applyBorder="1" applyAlignment="1">
      <alignment horizontal="center" vertical="center"/>
    </xf>
    <xf numFmtId="165" fontId="1" fillId="0" borderId="6" xfId="0" applyNumberFormat="1" applyFont="1" applyBorder="1" applyAlignment="1">
      <alignment horizontal="center" vertical="center"/>
    </xf>
    <xf numFmtId="165" fontId="1" fillId="0" borderId="4" xfId="0" applyNumberFormat="1" applyFont="1" applyBorder="1" applyAlignment="1">
      <alignment horizontal="center" vertical="center" wrapText="1"/>
    </xf>
    <xf numFmtId="0" fontId="9" fillId="3" borderId="19" xfId="0" applyFont="1" applyFill="1" applyBorder="1" applyAlignment="1">
      <alignment horizontal="center" vertical="center"/>
    </xf>
    <xf numFmtId="0" fontId="9" fillId="0" borderId="19" xfId="0" applyFont="1" applyBorder="1" applyAlignment="1">
      <alignment horizontal="center" vertical="center"/>
    </xf>
    <xf numFmtId="0" fontId="10" fillId="0" borderId="2" xfId="0" applyFont="1" applyBorder="1" applyAlignment="1">
      <alignment horizontal="center" vertical="center"/>
    </xf>
    <xf numFmtId="3" fontId="10" fillId="0" borderId="2" xfId="0" applyNumberFormat="1" applyFont="1" applyBorder="1" applyAlignment="1">
      <alignment horizontal="center" vertical="center"/>
    </xf>
    <xf numFmtId="17" fontId="10" fillId="0" borderId="1" xfId="0" applyNumberFormat="1" applyFont="1" applyBorder="1" applyAlignment="1">
      <alignment horizontal="center"/>
    </xf>
    <xf numFmtId="0" fontId="10" fillId="0" borderId="1" xfId="0" applyFont="1" applyBorder="1" applyAlignment="1">
      <alignment horizontal="center"/>
    </xf>
    <xf numFmtId="0" fontId="10" fillId="0" borderId="0" xfId="0" applyFont="1" applyAlignment="1">
      <alignment horizontal="center" vertical="center" wrapText="1"/>
    </xf>
    <xf numFmtId="0" fontId="10" fillId="0" borderId="0" xfId="0" applyFont="1" applyAlignment="1">
      <alignment horizont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8" fillId="0" borderId="18" xfId="0" quotePrefix="1" applyFont="1" applyBorder="1" applyAlignment="1">
      <alignment horizontal="left" vertical="center" wrapText="1"/>
    </xf>
    <xf numFmtId="0" fontId="8" fillId="0" borderId="18" xfId="0" applyFont="1" applyBorder="1" applyAlignment="1">
      <alignment horizontal="left" vertical="center" wrapText="1"/>
    </xf>
    <xf numFmtId="0" fontId="8" fillId="0" borderId="0" xfId="0" applyFont="1" applyAlignment="1">
      <alignment horizontal="left" vertical="center" wrapText="1"/>
    </xf>
    <xf numFmtId="0" fontId="9" fillId="0" borderId="19" xfId="0" applyFont="1" applyBorder="1" applyAlignment="1">
      <alignment horizontal="center" vertical="center" wrapText="1"/>
    </xf>
    <xf numFmtId="0" fontId="9"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left" wrapText="1"/>
    </xf>
  </cellXfs>
  <cellStyles count="4">
    <cellStyle name="Hipervínculo" xfId="2" builtinId="8"/>
    <cellStyle name="Moneda" xfId="1" builtinId="4"/>
    <cellStyle name="Moneda 2" xfId="3"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unitorni.co/broca-rotomartillo-irwin-sds-plus-516-x-6?similar_product=true" TargetMode="External"/><Relationship Id="rId2" Type="http://schemas.openxmlformats.org/officeDocument/2006/relationships/hyperlink" Target="https://www.homecenter.com.co/homecenter-co/product/11062/sika-multiseal-cinta-bituminosa-autoadhesiva-impermeabilizante-15cmx10m/11062/" TargetMode="External"/><Relationship Id="rId1" Type="http://schemas.openxmlformats.org/officeDocument/2006/relationships/hyperlink" Target="https://www.homecenter.com.co/homecenter-co/product/168292/topex-latex-4-kilos/168292/"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66"/>
  <sheetViews>
    <sheetView tabSelected="1" zoomScale="73" zoomScaleNormal="73" workbookViewId="0">
      <selection activeCell="G7" sqref="G7"/>
    </sheetView>
  </sheetViews>
  <sheetFormatPr baseColWidth="10" defaultRowHeight="15" x14ac:dyDescent="0.25"/>
  <cols>
    <col min="1" max="1" width="7.28515625" style="6" customWidth="1"/>
    <col min="2" max="2" width="47.85546875" style="98" customWidth="1"/>
    <col min="3" max="3" width="13.140625" style="96" customWidth="1"/>
    <col min="4" max="4" width="1.7109375" style="10" customWidth="1"/>
    <col min="5" max="5" width="18.5703125" customWidth="1"/>
    <col min="6" max="6" width="15.42578125" customWidth="1"/>
    <col min="7" max="7" width="1.140625" style="10" customWidth="1"/>
    <col min="8" max="8" width="16.140625" customWidth="1"/>
    <col min="9" max="9" width="14.5703125" style="67" customWidth="1"/>
    <col min="10" max="10" width="17.140625" customWidth="1"/>
    <col min="11" max="11" width="17.28515625" style="8" customWidth="1"/>
    <col min="12" max="12" width="14" style="67" customWidth="1"/>
    <col min="13" max="13" width="20.28515625" customWidth="1"/>
    <col min="14" max="14" width="18.42578125" customWidth="1"/>
    <col min="15" max="15" width="15" customWidth="1"/>
    <col min="16" max="16" width="19.42578125" customWidth="1"/>
    <col min="17" max="17" width="25.42578125" customWidth="1"/>
    <col min="18" max="18" width="18.28515625" customWidth="1"/>
    <col min="19" max="19" width="18.42578125" style="10" customWidth="1"/>
    <col min="20" max="20" width="12.85546875" customWidth="1"/>
    <col min="21" max="21" width="1.7109375" customWidth="1"/>
    <col min="22" max="22" width="16.140625" customWidth="1"/>
    <col min="23" max="23" width="19.85546875" customWidth="1"/>
    <col min="24" max="27" width="30.7109375" customWidth="1"/>
    <col min="28" max="28" width="1.7109375" customWidth="1"/>
    <col min="29" max="29" width="26.28515625" customWidth="1"/>
    <col min="30" max="30" width="17.140625" customWidth="1"/>
    <col min="31" max="31" width="16.140625" customWidth="1"/>
    <col min="32" max="32" width="17.7109375" customWidth="1"/>
    <col min="33" max="33" width="16.42578125" customWidth="1"/>
    <col min="34" max="34" width="15.7109375" customWidth="1"/>
    <col min="35" max="35" width="2.7109375" customWidth="1"/>
    <col min="36" max="36" width="17.140625" customWidth="1"/>
    <col min="37" max="37" width="17.28515625" customWidth="1"/>
    <col min="38" max="38" width="18.28515625" customWidth="1"/>
  </cols>
  <sheetData>
    <row r="1" spans="1:38" ht="45.75" customHeight="1" thickBot="1" x14ac:dyDescent="0.3">
      <c r="E1" s="107" t="s">
        <v>372</v>
      </c>
      <c r="F1" s="108"/>
      <c r="H1" s="109" t="s">
        <v>272</v>
      </c>
      <c r="I1" s="110"/>
      <c r="J1" s="111"/>
      <c r="K1" s="112" t="s">
        <v>273</v>
      </c>
      <c r="L1" s="110"/>
      <c r="M1" s="111"/>
      <c r="N1" s="112" t="s">
        <v>274</v>
      </c>
      <c r="O1" s="110"/>
      <c r="P1" s="111"/>
      <c r="T1" s="6"/>
    </row>
    <row r="2" spans="1:38" ht="47.25" customHeight="1" x14ac:dyDescent="0.25">
      <c r="A2" s="2" t="s">
        <v>0</v>
      </c>
      <c r="B2" s="3" t="s">
        <v>1</v>
      </c>
      <c r="C2" s="3" t="s">
        <v>2</v>
      </c>
      <c r="D2" s="34"/>
      <c r="E2" s="4" t="s">
        <v>360</v>
      </c>
      <c r="F2" s="4" t="s">
        <v>356</v>
      </c>
      <c r="G2" s="34"/>
      <c r="H2" s="30" t="s">
        <v>271</v>
      </c>
      <c r="I2" s="4" t="s">
        <v>269</v>
      </c>
      <c r="J2" s="31" t="s">
        <v>270</v>
      </c>
      <c r="K2" s="30" t="s">
        <v>271</v>
      </c>
      <c r="L2" s="4" t="s">
        <v>269</v>
      </c>
      <c r="M2" s="31" t="s">
        <v>270</v>
      </c>
      <c r="N2" s="30" t="s">
        <v>271</v>
      </c>
      <c r="O2" s="4" t="s">
        <v>269</v>
      </c>
      <c r="P2" s="31" t="s">
        <v>270</v>
      </c>
      <c r="R2" s="22" t="s">
        <v>352</v>
      </c>
      <c r="S2" s="34"/>
      <c r="T2" s="14" t="s">
        <v>361</v>
      </c>
      <c r="V2" s="46" t="s">
        <v>363</v>
      </c>
      <c r="W2" s="46" t="s">
        <v>364</v>
      </c>
      <c r="X2" s="47" t="s">
        <v>355</v>
      </c>
      <c r="Y2" s="47" t="s">
        <v>272</v>
      </c>
      <c r="Z2" s="47" t="s">
        <v>273</v>
      </c>
      <c r="AA2" s="47" t="s">
        <v>274</v>
      </c>
      <c r="AC2" s="48" t="s">
        <v>365</v>
      </c>
      <c r="AD2" s="49" t="s">
        <v>352</v>
      </c>
      <c r="AE2" s="49" t="s">
        <v>366</v>
      </c>
      <c r="AF2" s="49" t="s">
        <v>367</v>
      </c>
      <c r="AG2" s="49" t="s">
        <v>368</v>
      </c>
      <c r="AH2" s="50" t="s">
        <v>369</v>
      </c>
      <c r="AJ2" s="48" t="s">
        <v>370</v>
      </c>
      <c r="AK2" s="49" t="s">
        <v>269</v>
      </c>
      <c r="AL2" s="50" t="s">
        <v>371</v>
      </c>
    </row>
    <row r="3" spans="1:38" ht="50.1" customHeight="1" x14ac:dyDescent="0.25">
      <c r="A3" s="1">
        <v>1</v>
      </c>
      <c r="B3" s="9" t="s">
        <v>178</v>
      </c>
      <c r="C3" s="97" t="s">
        <v>32</v>
      </c>
      <c r="D3" s="41"/>
      <c r="E3" s="43">
        <v>20800</v>
      </c>
      <c r="F3" s="42">
        <f t="shared" ref="F3:F66" si="0">+E3*1.1312</f>
        <v>23528.959999999999</v>
      </c>
      <c r="G3" s="35"/>
      <c r="H3" s="36">
        <v>39916.800000000003</v>
      </c>
      <c r="I3" s="24">
        <f t="shared" ref="I3:I66" si="1">+H3*19/100</f>
        <v>7584.1920000000009</v>
      </c>
      <c r="J3" s="25">
        <f t="shared" ref="J3:J66" si="2">+I3+H3</f>
        <v>47500.992000000006</v>
      </c>
      <c r="K3" s="37">
        <v>36960</v>
      </c>
      <c r="L3" s="24">
        <f t="shared" ref="L3:L66" si="3">+K3*19/100</f>
        <v>7022.4</v>
      </c>
      <c r="M3" s="38">
        <f t="shared" ref="M3:M66" si="4">+L3+K3</f>
        <v>43982.400000000001</v>
      </c>
      <c r="N3" s="36">
        <v>33000</v>
      </c>
      <c r="O3" s="24">
        <f t="shared" ref="O3:O66" si="5">+N3*19/100</f>
        <v>6270</v>
      </c>
      <c r="P3" s="25">
        <f t="shared" ref="P3:P66" si="6">+O3+N3</f>
        <v>39270</v>
      </c>
      <c r="R3" s="44">
        <f t="shared" ref="R3:R66" si="7">AVERAGE(F3,H3,K3,N3)</f>
        <v>33351.440000000002</v>
      </c>
      <c r="T3" s="45">
        <f t="shared" ref="T3:T66" si="8">+(R3-E3)/E3</f>
        <v>0.60343461538461551</v>
      </c>
      <c r="V3" s="5">
        <f t="shared" ref="V3:V66" si="9">+AD3-AG3</f>
        <v>26216.309059197301</v>
      </c>
      <c r="W3" s="5">
        <f t="shared" ref="W3:W66" si="10">+AD3+AG3</f>
        <v>40486.570940802703</v>
      </c>
      <c r="X3" s="5" t="str">
        <f t="shared" ref="X3:X66" si="11">IF(AND(F3&gt;$V3,F3&lt;$W3),F3,"")</f>
        <v/>
      </c>
      <c r="Y3" s="5">
        <f t="shared" ref="Y3:Y66" si="12">IF(AND(H3&gt;$V3,H3&lt;$W3),H3,"")</f>
        <v>39916.800000000003</v>
      </c>
      <c r="Z3" s="5">
        <f t="shared" ref="Z3:Z66" si="13">IF(AND(K3&gt;$V3,K3&lt;$W3),K3,"")</f>
        <v>36960</v>
      </c>
      <c r="AA3" s="5">
        <f t="shared" ref="AA3:AA66" si="14">IF(AND(N3&gt;$V3,N3&lt;$W3),N3,"")</f>
        <v>33000</v>
      </c>
      <c r="AC3" s="39">
        <f>MIN(X3:AA3)</f>
        <v>33000</v>
      </c>
      <c r="AD3" s="5">
        <f t="shared" ref="AD3:AD66" si="15">AVERAGE(F3,H3,K3,N3)</f>
        <v>33351.440000000002</v>
      </c>
      <c r="AE3" s="5">
        <f t="shared" ref="AE3:AE66" si="16">MIN(F3,H3,K3,N3)</f>
        <v>23528.959999999999</v>
      </c>
      <c r="AF3" s="5">
        <f t="shared" ref="AF3:AF66" si="17">GEOMEAN(F3,H3,K3,N3)</f>
        <v>32715.313621644214</v>
      </c>
      <c r="AG3" s="5">
        <f t="shared" ref="AG3:AG66" si="18">STDEVA(F3,H3,K3,N3)</f>
        <v>7135.1309408027009</v>
      </c>
      <c r="AH3" s="51">
        <f t="shared" ref="AH3:AH66" si="19">+AG3/AD3</f>
        <v>0.21393771725606753</v>
      </c>
      <c r="AJ3" s="39">
        <f t="shared" ref="AJ3:AJ66" si="20">ROUND(AF3,0)</f>
        <v>32715</v>
      </c>
      <c r="AK3" s="5">
        <f t="shared" ref="AK3:AK66" si="21">ROUND((AJ3*19/100),0)</f>
        <v>6216</v>
      </c>
      <c r="AL3" s="40">
        <f>+AK3+AJ3</f>
        <v>38931</v>
      </c>
    </row>
    <row r="4" spans="1:38" ht="50.1" customHeight="1" x14ac:dyDescent="0.25">
      <c r="A4" s="1">
        <v>2</v>
      </c>
      <c r="B4" s="9" t="s">
        <v>205</v>
      </c>
      <c r="C4" s="97" t="s">
        <v>2</v>
      </c>
      <c r="D4" s="41"/>
      <c r="E4" s="43">
        <v>49270</v>
      </c>
      <c r="F4" s="42">
        <f t="shared" si="0"/>
        <v>55734.224000000002</v>
      </c>
      <c r="G4" s="35"/>
      <c r="H4" s="36">
        <v>156522.23999999999</v>
      </c>
      <c r="I4" s="24">
        <f t="shared" si="1"/>
        <v>29739.225599999994</v>
      </c>
      <c r="J4" s="25">
        <f t="shared" si="2"/>
        <v>186261.4656</v>
      </c>
      <c r="K4" s="37">
        <v>144928</v>
      </c>
      <c r="L4" s="24">
        <f t="shared" si="3"/>
        <v>27536.32</v>
      </c>
      <c r="M4" s="38">
        <f t="shared" si="4"/>
        <v>172464.32</v>
      </c>
      <c r="N4" s="36">
        <v>129400</v>
      </c>
      <c r="O4" s="24">
        <f t="shared" si="5"/>
        <v>24586</v>
      </c>
      <c r="P4" s="25">
        <f t="shared" si="6"/>
        <v>153986</v>
      </c>
      <c r="R4" s="44">
        <f t="shared" si="7"/>
        <v>121646.11599999999</v>
      </c>
      <c r="T4" s="45">
        <f t="shared" si="8"/>
        <v>1.4689692713618834</v>
      </c>
      <c r="V4" s="5">
        <f t="shared" si="9"/>
        <v>76321.765032196257</v>
      </c>
      <c r="W4" s="5">
        <f t="shared" si="10"/>
        <v>166970.46696780372</v>
      </c>
      <c r="X4" s="5" t="str">
        <f t="shared" si="11"/>
        <v/>
      </c>
      <c r="Y4" s="5">
        <f t="shared" si="12"/>
        <v>156522.23999999999</v>
      </c>
      <c r="Z4" s="5">
        <f t="shared" si="13"/>
        <v>144928</v>
      </c>
      <c r="AA4" s="5">
        <f t="shared" si="14"/>
        <v>129400</v>
      </c>
      <c r="AC4" s="39">
        <f>MIN(X4:AA4)</f>
        <v>129400</v>
      </c>
      <c r="AD4" s="5">
        <f t="shared" si="15"/>
        <v>121646.11599999999</v>
      </c>
      <c r="AE4" s="5">
        <f t="shared" si="16"/>
        <v>55734.224000000002</v>
      </c>
      <c r="AF4" s="5">
        <f t="shared" si="17"/>
        <v>113095.71410519932</v>
      </c>
      <c r="AG4" s="5">
        <f t="shared" si="18"/>
        <v>45324.350967803737</v>
      </c>
      <c r="AH4" s="51">
        <f t="shared" si="19"/>
        <v>0.37259184639979576</v>
      </c>
      <c r="AJ4" s="39">
        <f t="shared" si="20"/>
        <v>113096</v>
      </c>
      <c r="AK4" s="5">
        <f t="shared" si="21"/>
        <v>21488</v>
      </c>
      <c r="AL4" s="40">
        <f t="shared" ref="AL4:AL67" si="22">+AK4+AJ4</f>
        <v>134584</v>
      </c>
    </row>
    <row r="5" spans="1:38" ht="50.1" customHeight="1" x14ac:dyDescent="0.25">
      <c r="A5" s="1">
        <v>3</v>
      </c>
      <c r="B5" s="9" t="s">
        <v>403</v>
      </c>
      <c r="C5" s="97" t="s">
        <v>32</v>
      </c>
      <c r="D5" s="41"/>
      <c r="E5" s="43">
        <v>179900</v>
      </c>
      <c r="F5" s="42">
        <f t="shared" si="0"/>
        <v>203502.88</v>
      </c>
      <c r="G5" s="35"/>
      <c r="H5" s="36">
        <v>217486.07999999999</v>
      </c>
      <c r="I5" s="24">
        <f t="shared" si="1"/>
        <v>41322.355199999998</v>
      </c>
      <c r="J5" s="25">
        <f t="shared" si="2"/>
        <v>258808.43519999998</v>
      </c>
      <c r="K5" s="37">
        <v>201376</v>
      </c>
      <c r="L5" s="24">
        <f t="shared" si="3"/>
        <v>38261.440000000002</v>
      </c>
      <c r="M5" s="38">
        <f t="shared" si="4"/>
        <v>239637.44</v>
      </c>
      <c r="N5" s="36">
        <v>179800</v>
      </c>
      <c r="O5" s="24">
        <f t="shared" si="5"/>
        <v>34162</v>
      </c>
      <c r="P5" s="25">
        <f t="shared" si="6"/>
        <v>213962</v>
      </c>
      <c r="R5" s="44">
        <f t="shared" si="7"/>
        <v>200541.24</v>
      </c>
      <c r="T5" s="45">
        <f t="shared" si="8"/>
        <v>0.11473729849916615</v>
      </c>
      <c r="V5" s="5">
        <f t="shared" si="9"/>
        <v>184976.3781298516</v>
      </c>
      <c r="W5" s="5">
        <f t="shared" si="10"/>
        <v>216106.10187014838</v>
      </c>
      <c r="X5" s="5">
        <f t="shared" si="11"/>
        <v>203502.88</v>
      </c>
      <c r="Y5" s="5" t="str">
        <f t="shared" si="12"/>
        <v/>
      </c>
      <c r="Z5" s="5">
        <f t="shared" si="13"/>
        <v>201376</v>
      </c>
      <c r="AA5" s="5" t="str">
        <f t="shared" si="14"/>
        <v/>
      </c>
      <c r="AC5" s="39">
        <f>AVERAGE(X5:AA5)</f>
        <v>202439.44</v>
      </c>
      <c r="AD5" s="5">
        <f t="shared" si="15"/>
        <v>200541.24</v>
      </c>
      <c r="AE5" s="5">
        <f t="shared" si="16"/>
        <v>179800</v>
      </c>
      <c r="AF5" s="5">
        <f t="shared" si="17"/>
        <v>200078.23873862103</v>
      </c>
      <c r="AG5" s="5">
        <f t="shared" si="18"/>
        <v>15564.861870148408</v>
      </c>
      <c r="AH5" s="51">
        <f t="shared" si="19"/>
        <v>7.7614269614311795E-2</v>
      </c>
      <c r="AJ5" s="39">
        <f t="shared" si="20"/>
        <v>200078</v>
      </c>
      <c r="AK5" s="5">
        <f t="shared" si="21"/>
        <v>38015</v>
      </c>
      <c r="AL5" s="40">
        <f t="shared" si="22"/>
        <v>238093</v>
      </c>
    </row>
    <row r="6" spans="1:38" ht="50.1" customHeight="1" x14ac:dyDescent="0.25">
      <c r="A6" s="1">
        <v>4</v>
      </c>
      <c r="B6" s="9" t="s">
        <v>214</v>
      </c>
      <c r="C6" s="97" t="s">
        <v>215</v>
      </c>
      <c r="D6" s="41"/>
      <c r="E6" s="43">
        <v>94900</v>
      </c>
      <c r="F6" s="42">
        <f t="shared" si="0"/>
        <v>107350.88</v>
      </c>
      <c r="G6" s="35"/>
      <c r="H6" s="36">
        <v>266595.84000000003</v>
      </c>
      <c r="I6" s="24">
        <f t="shared" si="1"/>
        <v>50653.209600000009</v>
      </c>
      <c r="J6" s="25">
        <f t="shared" si="2"/>
        <v>317249.04960000003</v>
      </c>
      <c r="K6" s="37">
        <v>246848</v>
      </c>
      <c r="L6" s="24">
        <f t="shared" si="3"/>
        <v>46901.120000000003</v>
      </c>
      <c r="M6" s="38">
        <f t="shared" si="4"/>
        <v>293749.12</v>
      </c>
      <c r="N6" s="36">
        <v>220400</v>
      </c>
      <c r="O6" s="24">
        <f t="shared" si="5"/>
        <v>41876</v>
      </c>
      <c r="P6" s="25">
        <f t="shared" si="6"/>
        <v>262276</v>
      </c>
      <c r="R6" s="44">
        <f t="shared" si="7"/>
        <v>210298.68</v>
      </c>
      <c r="T6" s="45">
        <f t="shared" si="8"/>
        <v>1.2160029504741834</v>
      </c>
      <c r="V6" s="5">
        <f t="shared" si="9"/>
        <v>139105.25987540692</v>
      </c>
      <c r="W6" s="5">
        <f t="shared" si="10"/>
        <v>281492.10012459307</v>
      </c>
      <c r="X6" s="5" t="str">
        <f t="shared" si="11"/>
        <v/>
      </c>
      <c r="Y6" s="5">
        <f t="shared" si="12"/>
        <v>266595.84000000003</v>
      </c>
      <c r="Z6" s="5">
        <f t="shared" si="13"/>
        <v>246848</v>
      </c>
      <c r="AA6" s="5">
        <f t="shared" si="14"/>
        <v>220400</v>
      </c>
      <c r="AC6" s="39">
        <f t="shared" ref="AC6:AC69" si="23">MIN(X6:AA6)</f>
        <v>220400</v>
      </c>
      <c r="AD6" s="5">
        <f t="shared" si="15"/>
        <v>210298.68</v>
      </c>
      <c r="AE6" s="5">
        <f t="shared" si="16"/>
        <v>107350.88</v>
      </c>
      <c r="AF6" s="5">
        <f t="shared" si="17"/>
        <v>198643.81395256383</v>
      </c>
      <c r="AG6" s="5">
        <f t="shared" si="18"/>
        <v>71193.420124593074</v>
      </c>
      <c r="AH6" s="51">
        <f t="shared" si="19"/>
        <v>0.33853479310756052</v>
      </c>
      <c r="AJ6" s="39">
        <f t="shared" si="20"/>
        <v>198644</v>
      </c>
      <c r="AK6" s="5">
        <f t="shared" si="21"/>
        <v>37742</v>
      </c>
      <c r="AL6" s="40">
        <f t="shared" si="22"/>
        <v>236386</v>
      </c>
    </row>
    <row r="7" spans="1:38" ht="50.1" customHeight="1" x14ac:dyDescent="0.25">
      <c r="A7" s="1">
        <v>5</v>
      </c>
      <c r="B7" s="9" t="s">
        <v>404</v>
      </c>
      <c r="C7" s="97" t="s">
        <v>2</v>
      </c>
      <c r="D7" s="41"/>
      <c r="E7" s="43">
        <v>30000</v>
      </c>
      <c r="F7" s="42">
        <f t="shared" si="0"/>
        <v>33936</v>
      </c>
      <c r="G7" s="35"/>
      <c r="H7" s="36">
        <v>86849.279999999999</v>
      </c>
      <c r="I7" s="24">
        <f t="shared" si="1"/>
        <v>16501.3632</v>
      </c>
      <c r="J7" s="25">
        <f t="shared" si="2"/>
        <v>103350.64319999999</v>
      </c>
      <c r="K7" s="37">
        <v>80416</v>
      </c>
      <c r="L7" s="24">
        <f t="shared" si="3"/>
        <v>15279.04</v>
      </c>
      <c r="M7" s="38">
        <f t="shared" si="4"/>
        <v>95695.040000000008</v>
      </c>
      <c r="N7" s="36">
        <v>71800</v>
      </c>
      <c r="O7" s="24">
        <f t="shared" si="5"/>
        <v>13642</v>
      </c>
      <c r="P7" s="25">
        <f t="shared" si="6"/>
        <v>85442</v>
      </c>
      <c r="R7" s="44">
        <f t="shared" si="7"/>
        <v>68250.320000000007</v>
      </c>
      <c r="T7" s="45">
        <f t="shared" si="8"/>
        <v>1.275010666666667</v>
      </c>
      <c r="V7" s="5">
        <f t="shared" si="9"/>
        <v>44557.860805080352</v>
      </c>
      <c r="W7" s="5">
        <f t="shared" si="10"/>
        <v>91942.779194919654</v>
      </c>
      <c r="X7" s="5" t="str">
        <f t="shared" si="11"/>
        <v/>
      </c>
      <c r="Y7" s="5">
        <f t="shared" si="12"/>
        <v>86849.279999999999</v>
      </c>
      <c r="Z7" s="5">
        <f t="shared" si="13"/>
        <v>80416</v>
      </c>
      <c r="AA7" s="5">
        <f t="shared" si="14"/>
        <v>71800</v>
      </c>
      <c r="AC7" s="39">
        <f t="shared" si="23"/>
        <v>71800</v>
      </c>
      <c r="AD7" s="5">
        <f t="shared" si="15"/>
        <v>68250.320000000007</v>
      </c>
      <c r="AE7" s="5">
        <f t="shared" si="16"/>
        <v>33936</v>
      </c>
      <c r="AF7" s="5">
        <f t="shared" si="17"/>
        <v>64227.859131856538</v>
      </c>
      <c r="AG7" s="5">
        <f t="shared" si="18"/>
        <v>23692.459194919655</v>
      </c>
      <c r="AH7" s="51">
        <f t="shared" si="19"/>
        <v>0.34714063164714321</v>
      </c>
      <c r="AJ7" s="39">
        <f t="shared" si="20"/>
        <v>64228</v>
      </c>
      <c r="AK7" s="5">
        <f t="shared" si="21"/>
        <v>12203</v>
      </c>
      <c r="AL7" s="40">
        <f t="shared" si="22"/>
        <v>76431</v>
      </c>
    </row>
    <row r="8" spans="1:38" ht="50.1" customHeight="1" x14ac:dyDescent="0.25">
      <c r="A8" s="1">
        <v>6</v>
      </c>
      <c r="B8" s="9" t="s">
        <v>4</v>
      </c>
      <c r="C8" s="97" t="s">
        <v>2</v>
      </c>
      <c r="D8" s="41"/>
      <c r="E8" s="43">
        <v>56500</v>
      </c>
      <c r="F8" s="42">
        <f t="shared" si="0"/>
        <v>63912.799999999996</v>
      </c>
      <c r="G8" s="35"/>
      <c r="H8" s="36">
        <v>134507.51999999999</v>
      </c>
      <c r="I8" s="24">
        <f t="shared" si="1"/>
        <v>25556.428799999998</v>
      </c>
      <c r="J8" s="25">
        <f t="shared" si="2"/>
        <v>160063.94879999998</v>
      </c>
      <c r="K8" s="37">
        <v>124544</v>
      </c>
      <c r="L8" s="24">
        <f t="shared" si="3"/>
        <v>23663.360000000001</v>
      </c>
      <c r="M8" s="38">
        <f t="shared" si="4"/>
        <v>148207.35999999999</v>
      </c>
      <c r="N8" s="36">
        <v>111200</v>
      </c>
      <c r="O8" s="24">
        <f t="shared" si="5"/>
        <v>21128</v>
      </c>
      <c r="P8" s="25">
        <f t="shared" si="6"/>
        <v>132328</v>
      </c>
      <c r="R8" s="44">
        <f t="shared" si="7"/>
        <v>108541.07999999999</v>
      </c>
      <c r="T8" s="45">
        <f t="shared" si="8"/>
        <v>0.92108106194690242</v>
      </c>
      <c r="V8" s="5">
        <f t="shared" si="9"/>
        <v>77294.199163001176</v>
      </c>
      <c r="W8" s="5">
        <f t="shared" si="10"/>
        <v>139787.9608369988</v>
      </c>
      <c r="X8" s="5" t="str">
        <f t="shared" si="11"/>
        <v/>
      </c>
      <c r="Y8" s="5">
        <f t="shared" si="12"/>
        <v>134507.51999999999</v>
      </c>
      <c r="Z8" s="5">
        <f t="shared" si="13"/>
        <v>124544</v>
      </c>
      <c r="AA8" s="5">
        <f t="shared" si="14"/>
        <v>111200</v>
      </c>
      <c r="AC8" s="39">
        <f t="shared" si="23"/>
        <v>111200</v>
      </c>
      <c r="AD8" s="5">
        <f t="shared" si="15"/>
        <v>108541.07999999999</v>
      </c>
      <c r="AE8" s="5">
        <f t="shared" si="16"/>
        <v>63912.799999999996</v>
      </c>
      <c r="AF8" s="5">
        <f t="shared" si="17"/>
        <v>104457.71024830401</v>
      </c>
      <c r="AG8" s="5">
        <f t="shared" si="18"/>
        <v>31246.880836998804</v>
      </c>
      <c r="AH8" s="51">
        <f t="shared" si="19"/>
        <v>0.28788068846374854</v>
      </c>
      <c r="AJ8" s="39">
        <f t="shared" si="20"/>
        <v>104458</v>
      </c>
      <c r="AK8" s="5">
        <f t="shared" si="21"/>
        <v>19847</v>
      </c>
      <c r="AL8" s="40">
        <f t="shared" si="22"/>
        <v>124305</v>
      </c>
    </row>
    <row r="9" spans="1:38" ht="50.1" customHeight="1" x14ac:dyDescent="0.25">
      <c r="A9" s="1">
        <v>7</v>
      </c>
      <c r="B9" s="9" t="s">
        <v>5</v>
      </c>
      <c r="C9" s="97" t="s">
        <v>6</v>
      </c>
      <c r="D9" s="41"/>
      <c r="E9" s="43">
        <v>4320</v>
      </c>
      <c r="F9" s="42">
        <f t="shared" si="0"/>
        <v>4886.7839999999997</v>
      </c>
      <c r="G9" s="35"/>
      <c r="H9" s="36">
        <v>25401.599999999999</v>
      </c>
      <c r="I9" s="24">
        <f t="shared" si="1"/>
        <v>4826.3040000000001</v>
      </c>
      <c r="J9" s="25">
        <f t="shared" si="2"/>
        <v>30227.903999999999</v>
      </c>
      <c r="K9" s="37">
        <v>23520</v>
      </c>
      <c r="L9" s="24">
        <f t="shared" si="3"/>
        <v>4468.8</v>
      </c>
      <c r="M9" s="38">
        <f t="shared" si="4"/>
        <v>27988.799999999999</v>
      </c>
      <c r="N9" s="36">
        <v>21000</v>
      </c>
      <c r="O9" s="24">
        <f t="shared" si="5"/>
        <v>3990</v>
      </c>
      <c r="P9" s="25">
        <f t="shared" si="6"/>
        <v>24990</v>
      </c>
      <c r="R9" s="44">
        <f t="shared" si="7"/>
        <v>18702.095999999998</v>
      </c>
      <c r="T9" s="45">
        <f t="shared" si="8"/>
        <v>3.3291888888888885</v>
      </c>
      <c r="V9" s="5">
        <f t="shared" si="9"/>
        <v>9317.0234332446344</v>
      </c>
      <c r="W9" s="5">
        <f t="shared" si="10"/>
        <v>28087.168566755361</v>
      </c>
      <c r="X9" s="5" t="str">
        <f t="shared" si="11"/>
        <v/>
      </c>
      <c r="Y9" s="5">
        <f t="shared" si="12"/>
        <v>25401.599999999999</v>
      </c>
      <c r="Z9" s="5">
        <f t="shared" si="13"/>
        <v>23520</v>
      </c>
      <c r="AA9" s="5">
        <f t="shared" si="14"/>
        <v>21000</v>
      </c>
      <c r="AC9" s="39">
        <f t="shared" si="23"/>
        <v>21000</v>
      </c>
      <c r="AD9" s="5">
        <f t="shared" si="15"/>
        <v>18702.095999999998</v>
      </c>
      <c r="AE9" s="5">
        <f t="shared" si="16"/>
        <v>4886.7839999999997</v>
      </c>
      <c r="AF9" s="5">
        <f t="shared" si="17"/>
        <v>15735.668835389672</v>
      </c>
      <c r="AG9" s="5">
        <f t="shared" si="18"/>
        <v>9385.0725667553634</v>
      </c>
      <c r="AH9" s="51">
        <f t="shared" si="19"/>
        <v>0.50181929163209116</v>
      </c>
      <c r="AJ9" s="39">
        <f t="shared" si="20"/>
        <v>15736</v>
      </c>
      <c r="AK9" s="5">
        <f t="shared" si="21"/>
        <v>2990</v>
      </c>
      <c r="AL9" s="40">
        <f t="shared" si="22"/>
        <v>18726</v>
      </c>
    </row>
    <row r="10" spans="1:38" ht="50.1" customHeight="1" x14ac:dyDescent="0.25">
      <c r="A10" s="1">
        <v>8</v>
      </c>
      <c r="B10" s="9" t="s">
        <v>182</v>
      </c>
      <c r="C10" s="97" t="s">
        <v>2</v>
      </c>
      <c r="D10" s="41"/>
      <c r="E10" s="43">
        <v>299</v>
      </c>
      <c r="F10" s="42">
        <f t="shared" si="0"/>
        <v>338.22879999999998</v>
      </c>
      <c r="G10" s="35"/>
      <c r="H10" s="36">
        <v>29756.16</v>
      </c>
      <c r="I10" s="24">
        <f t="shared" si="1"/>
        <v>5653.6704</v>
      </c>
      <c r="J10" s="25">
        <f t="shared" si="2"/>
        <v>35409.830399999999</v>
      </c>
      <c r="K10" s="37">
        <v>27552</v>
      </c>
      <c r="L10" s="24">
        <f t="shared" si="3"/>
        <v>5234.88</v>
      </c>
      <c r="M10" s="38">
        <f t="shared" si="4"/>
        <v>32786.879999999997</v>
      </c>
      <c r="N10" s="36">
        <v>24600</v>
      </c>
      <c r="O10" s="24">
        <f t="shared" si="5"/>
        <v>4674</v>
      </c>
      <c r="P10" s="25">
        <f t="shared" si="6"/>
        <v>29274</v>
      </c>
      <c r="R10" s="44">
        <f t="shared" si="7"/>
        <v>20561.5972</v>
      </c>
      <c r="T10" s="45">
        <f t="shared" si="8"/>
        <v>67.767883612040137</v>
      </c>
      <c r="V10" s="5">
        <f t="shared" si="9"/>
        <v>6914.8754568296135</v>
      </c>
      <c r="W10" s="5">
        <f t="shared" si="10"/>
        <v>34208.318943170387</v>
      </c>
      <c r="X10" s="5" t="str">
        <f t="shared" si="11"/>
        <v/>
      </c>
      <c r="Y10" s="5">
        <f t="shared" si="12"/>
        <v>29756.16</v>
      </c>
      <c r="Z10" s="5">
        <f t="shared" si="13"/>
        <v>27552</v>
      </c>
      <c r="AA10" s="5">
        <f t="shared" si="14"/>
        <v>24600</v>
      </c>
      <c r="AC10" s="39">
        <f t="shared" si="23"/>
        <v>24600</v>
      </c>
      <c r="AD10" s="5">
        <f t="shared" si="15"/>
        <v>20561.5972</v>
      </c>
      <c r="AE10" s="5">
        <f t="shared" si="16"/>
        <v>338.22879999999998</v>
      </c>
      <c r="AF10" s="5">
        <f t="shared" si="17"/>
        <v>9088.012730521632</v>
      </c>
      <c r="AG10" s="5">
        <f t="shared" si="18"/>
        <v>13646.721743170387</v>
      </c>
      <c r="AH10" s="51">
        <f t="shared" si="19"/>
        <v>0.66369949816789464</v>
      </c>
      <c r="AJ10" s="39">
        <f t="shared" si="20"/>
        <v>9088</v>
      </c>
      <c r="AK10" s="5">
        <f t="shared" si="21"/>
        <v>1727</v>
      </c>
      <c r="AL10" s="40">
        <f t="shared" si="22"/>
        <v>10815</v>
      </c>
    </row>
    <row r="11" spans="1:38" ht="50.1" customHeight="1" x14ac:dyDescent="0.25">
      <c r="A11" s="1">
        <v>9</v>
      </c>
      <c r="B11" s="9" t="s">
        <v>7</v>
      </c>
      <c r="C11" s="97" t="s">
        <v>8</v>
      </c>
      <c r="D11" s="41"/>
      <c r="E11" s="43">
        <v>21900</v>
      </c>
      <c r="F11" s="42">
        <f t="shared" si="0"/>
        <v>24773.279999999999</v>
      </c>
      <c r="G11" s="35"/>
      <c r="H11" s="36">
        <v>71608.320000000007</v>
      </c>
      <c r="I11" s="24">
        <f t="shared" si="1"/>
        <v>13605.580800000002</v>
      </c>
      <c r="J11" s="25">
        <f t="shared" si="2"/>
        <v>85213.900800000003</v>
      </c>
      <c r="K11" s="37">
        <v>66304</v>
      </c>
      <c r="L11" s="24">
        <f t="shared" si="3"/>
        <v>12597.76</v>
      </c>
      <c r="M11" s="38">
        <f t="shared" si="4"/>
        <v>78901.759999999995</v>
      </c>
      <c r="N11" s="36">
        <v>59200</v>
      </c>
      <c r="O11" s="24">
        <f t="shared" si="5"/>
        <v>11248</v>
      </c>
      <c r="P11" s="25">
        <f t="shared" si="6"/>
        <v>70448</v>
      </c>
      <c r="R11" s="44">
        <f t="shared" si="7"/>
        <v>55471.4</v>
      </c>
      <c r="T11" s="45">
        <f t="shared" si="8"/>
        <v>1.5329406392694065</v>
      </c>
      <c r="V11" s="5">
        <f t="shared" si="9"/>
        <v>34384.101774600575</v>
      </c>
      <c r="W11" s="5">
        <f t="shared" si="10"/>
        <v>76558.698225399421</v>
      </c>
      <c r="X11" s="5" t="str">
        <f t="shared" si="11"/>
        <v/>
      </c>
      <c r="Y11" s="5">
        <f t="shared" si="12"/>
        <v>71608.320000000007</v>
      </c>
      <c r="Z11" s="5">
        <f t="shared" si="13"/>
        <v>66304</v>
      </c>
      <c r="AA11" s="5">
        <f t="shared" si="14"/>
        <v>59200</v>
      </c>
      <c r="AC11" s="39">
        <f t="shared" si="23"/>
        <v>59200</v>
      </c>
      <c r="AD11" s="5">
        <f t="shared" si="15"/>
        <v>55471.4</v>
      </c>
      <c r="AE11" s="5">
        <f t="shared" si="16"/>
        <v>24773.279999999999</v>
      </c>
      <c r="AF11" s="5">
        <f t="shared" si="17"/>
        <v>51369.117888174398</v>
      </c>
      <c r="AG11" s="5">
        <f t="shared" si="18"/>
        <v>21087.298225399427</v>
      </c>
      <c r="AH11" s="51">
        <f t="shared" si="19"/>
        <v>0.38014721505856036</v>
      </c>
      <c r="AJ11" s="39">
        <f t="shared" si="20"/>
        <v>51369</v>
      </c>
      <c r="AK11" s="5">
        <f t="shared" si="21"/>
        <v>9760</v>
      </c>
      <c r="AL11" s="40">
        <f t="shared" si="22"/>
        <v>61129</v>
      </c>
    </row>
    <row r="12" spans="1:38" ht="50.1" customHeight="1" x14ac:dyDescent="0.25">
      <c r="A12" s="1">
        <v>10</v>
      </c>
      <c r="B12" s="9" t="s">
        <v>179</v>
      </c>
      <c r="C12" s="97" t="s">
        <v>2</v>
      </c>
      <c r="D12" s="41"/>
      <c r="E12" s="43">
        <v>19800</v>
      </c>
      <c r="F12" s="42">
        <f t="shared" si="0"/>
        <v>22397.759999999998</v>
      </c>
      <c r="G12" s="35"/>
      <c r="H12" s="36">
        <v>249709.82</v>
      </c>
      <c r="I12" s="24">
        <f t="shared" si="1"/>
        <v>47444.8658</v>
      </c>
      <c r="J12" s="25">
        <f t="shared" si="2"/>
        <v>297154.68579999998</v>
      </c>
      <c r="K12" s="37">
        <v>231213</v>
      </c>
      <c r="L12" s="24">
        <f t="shared" si="3"/>
        <v>43930.47</v>
      </c>
      <c r="M12" s="38">
        <f t="shared" si="4"/>
        <v>275143.46999999997</v>
      </c>
      <c r="N12" s="36">
        <v>206440</v>
      </c>
      <c r="O12" s="24">
        <f t="shared" si="5"/>
        <v>39223.599999999999</v>
      </c>
      <c r="P12" s="25">
        <f t="shared" si="6"/>
        <v>245663.6</v>
      </c>
      <c r="R12" s="44">
        <f t="shared" si="7"/>
        <v>177440.14500000002</v>
      </c>
      <c r="T12" s="45">
        <f t="shared" si="8"/>
        <v>7.9616234848484861</v>
      </c>
      <c r="V12" s="5">
        <f t="shared" si="9"/>
        <v>72569.496745486205</v>
      </c>
      <c r="W12" s="5">
        <f t="shared" si="10"/>
        <v>282310.79325451382</v>
      </c>
      <c r="X12" s="5" t="str">
        <f t="shared" si="11"/>
        <v/>
      </c>
      <c r="Y12" s="5">
        <f t="shared" si="12"/>
        <v>249709.82</v>
      </c>
      <c r="Z12" s="5">
        <f t="shared" si="13"/>
        <v>231213</v>
      </c>
      <c r="AA12" s="5">
        <f t="shared" si="14"/>
        <v>206440</v>
      </c>
      <c r="AC12" s="39">
        <f t="shared" si="23"/>
        <v>206440</v>
      </c>
      <c r="AD12" s="5">
        <f t="shared" si="15"/>
        <v>177440.14500000002</v>
      </c>
      <c r="AE12" s="5">
        <f t="shared" si="16"/>
        <v>22397.759999999998</v>
      </c>
      <c r="AF12" s="5">
        <f t="shared" si="17"/>
        <v>127823.75660667632</v>
      </c>
      <c r="AG12" s="5">
        <f t="shared" si="18"/>
        <v>104870.64825451381</v>
      </c>
      <c r="AH12" s="51">
        <f t="shared" si="19"/>
        <v>0.59101985210006336</v>
      </c>
      <c r="AJ12" s="39">
        <f t="shared" si="20"/>
        <v>127824</v>
      </c>
      <c r="AK12" s="5">
        <f t="shared" si="21"/>
        <v>24287</v>
      </c>
      <c r="AL12" s="40">
        <f t="shared" si="22"/>
        <v>152111</v>
      </c>
    </row>
    <row r="13" spans="1:38" ht="50.1" customHeight="1" x14ac:dyDescent="0.25">
      <c r="A13" s="1">
        <v>11</v>
      </c>
      <c r="B13" s="9" t="s">
        <v>9</v>
      </c>
      <c r="C13" s="97" t="s">
        <v>2</v>
      </c>
      <c r="D13" s="41"/>
      <c r="E13" s="43">
        <v>2800</v>
      </c>
      <c r="F13" s="42">
        <f t="shared" si="0"/>
        <v>3167.36</v>
      </c>
      <c r="G13" s="35"/>
      <c r="H13" s="36">
        <v>14031.36</v>
      </c>
      <c r="I13" s="24">
        <f t="shared" si="1"/>
        <v>2665.9584000000004</v>
      </c>
      <c r="J13" s="25">
        <f t="shared" si="2"/>
        <v>16697.3184</v>
      </c>
      <c r="K13" s="37">
        <v>12992</v>
      </c>
      <c r="L13" s="24">
        <f t="shared" si="3"/>
        <v>2468.48</v>
      </c>
      <c r="M13" s="38">
        <f t="shared" si="4"/>
        <v>15460.48</v>
      </c>
      <c r="N13" s="36">
        <v>11600</v>
      </c>
      <c r="O13" s="24">
        <f t="shared" si="5"/>
        <v>2204</v>
      </c>
      <c r="P13" s="25">
        <f t="shared" si="6"/>
        <v>13804</v>
      </c>
      <c r="R13" s="44">
        <f t="shared" si="7"/>
        <v>10447.68</v>
      </c>
      <c r="T13" s="45">
        <f t="shared" si="8"/>
        <v>2.7313142857142858</v>
      </c>
      <c r="V13" s="5">
        <f t="shared" si="9"/>
        <v>5492.9776110365619</v>
      </c>
      <c r="W13" s="5">
        <f t="shared" si="10"/>
        <v>15402.382388963439</v>
      </c>
      <c r="X13" s="5" t="str">
        <f t="shared" si="11"/>
        <v/>
      </c>
      <c r="Y13" s="5">
        <f t="shared" si="12"/>
        <v>14031.36</v>
      </c>
      <c r="Z13" s="5">
        <f t="shared" si="13"/>
        <v>12992</v>
      </c>
      <c r="AA13" s="5">
        <f t="shared" si="14"/>
        <v>11600</v>
      </c>
      <c r="AC13" s="39">
        <f t="shared" si="23"/>
        <v>11600</v>
      </c>
      <c r="AD13" s="5">
        <f t="shared" si="15"/>
        <v>10447.68</v>
      </c>
      <c r="AE13" s="5">
        <f t="shared" si="16"/>
        <v>3167.36</v>
      </c>
      <c r="AF13" s="5">
        <f t="shared" si="17"/>
        <v>9046.5460674291389</v>
      </c>
      <c r="AG13" s="5">
        <f t="shared" si="18"/>
        <v>4954.7023889634384</v>
      </c>
      <c r="AH13" s="51">
        <f t="shared" si="19"/>
        <v>0.47423948560478862</v>
      </c>
      <c r="AJ13" s="39">
        <f t="shared" si="20"/>
        <v>9047</v>
      </c>
      <c r="AK13" s="5">
        <f t="shared" si="21"/>
        <v>1719</v>
      </c>
      <c r="AL13" s="40">
        <f t="shared" si="22"/>
        <v>10766</v>
      </c>
    </row>
    <row r="14" spans="1:38" ht="50.1" customHeight="1" x14ac:dyDescent="0.25">
      <c r="A14" s="1">
        <v>12</v>
      </c>
      <c r="B14" s="9" t="s">
        <v>142</v>
      </c>
      <c r="C14" s="97" t="s">
        <v>2</v>
      </c>
      <c r="D14" s="41"/>
      <c r="E14" s="43">
        <v>79900</v>
      </c>
      <c r="F14" s="42">
        <f t="shared" si="0"/>
        <v>90382.88</v>
      </c>
      <c r="G14" s="35"/>
      <c r="H14" s="36">
        <v>96526.080000000002</v>
      </c>
      <c r="I14" s="24">
        <f t="shared" si="1"/>
        <v>18339.9552</v>
      </c>
      <c r="J14" s="25">
        <f t="shared" si="2"/>
        <v>114866.0352</v>
      </c>
      <c r="K14" s="37">
        <v>89376</v>
      </c>
      <c r="L14" s="24">
        <f t="shared" si="3"/>
        <v>16981.439999999999</v>
      </c>
      <c r="M14" s="38">
        <f t="shared" si="4"/>
        <v>106357.44</v>
      </c>
      <c r="N14" s="36">
        <v>79800</v>
      </c>
      <c r="O14" s="24">
        <f t="shared" si="5"/>
        <v>15162</v>
      </c>
      <c r="P14" s="25">
        <f t="shared" si="6"/>
        <v>94962</v>
      </c>
      <c r="R14" s="44">
        <f t="shared" si="7"/>
        <v>89021.24</v>
      </c>
      <c r="T14" s="45">
        <f t="shared" si="8"/>
        <v>0.11415819774718404</v>
      </c>
      <c r="V14" s="5">
        <f t="shared" si="9"/>
        <v>82109.081419874696</v>
      </c>
      <c r="W14" s="5">
        <f t="shared" si="10"/>
        <v>95933.398580125315</v>
      </c>
      <c r="X14" s="5">
        <f t="shared" si="11"/>
        <v>90382.88</v>
      </c>
      <c r="Y14" s="5" t="str">
        <f t="shared" si="12"/>
        <v/>
      </c>
      <c r="Z14" s="5">
        <f t="shared" si="13"/>
        <v>89376</v>
      </c>
      <c r="AA14" s="5" t="str">
        <f t="shared" si="14"/>
        <v/>
      </c>
      <c r="AC14" s="39">
        <f t="shared" si="23"/>
        <v>89376</v>
      </c>
      <c r="AD14" s="5">
        <f t="shared" si="15"/>
        <v>89021.24</v>
      </c>
      <c r="AE14" s="5">
        <f t="shared" si="16"/>
        <v>79800</v>
      </c>
      <c r="AF14" s="5">
        <f t="shared" si="17"/>
        <v>88815.479057021788</v>
      </c>
      <c r="AG14" s="5">
        <f t="shared" si="18"/>
        <v>6912.158580125315</v>
      </c>
      <c r="AH14" s="51">
        <f t="shared" si="19"/>
        <v>7.7646172757482534E-2</v>
      </c>
      <c r="AJ14" s="39">
        <f t="shared" si="20"/>
        <v>88815</v>
      </c>
      <c r="AK14" s="5">
        <f t="shared" si="21"/>
        <v>16875</v>
      </c>
      <c r="AL14" s="40">
        <f t="shared" si="22"/>
        <v>105690</v>
      </c>
    </row>
    <row r="15" spans="1:38" ht="50.1" customHeight="1" x14ac:dyDescent="0.25">
      <c r="A15" s="1">
        <v>13</v>
      </c>
      <c r="B15" s="9" t="s">
        <v>10</v>
      </c>
      <c r="C15" s="97" t="s">
        <v>2</v>
      </c>
      <c r="D15" s="41"/>
      <c r="E15" s="43">
        <v>146770</v>
      </c>
      <c r="F15" s="42">
        <f t="shared" si="0"/>
        <v>166026.22399999999</v>
      </c>
      <c r="G15" s="35"/>
      <c r="H15" s="36">
        <v>220631.04000000001</v>
      </c>
      <c r="I15" s="24">
        <f t="shared" si="1"/>
        <v>41919.897600000004</v>
      </c>
      <c r="J15" s="25">
        <f t="shared" si="2"/>
        <v>262550.9376</v>
      </c>
      <c r="K15" s="37">
        <v>204288</v>
      </c>
      <c r="L15" s="24">
        <f t="shared" si="3"/>
        <v>38814.720000000001</v>
      </c>
      <c r="M15" s="38">
        <f t="shared" si="4"/>
        <v>243102.72</v>
      </c>
      <c r="N15" s="36">
        <v>182400</v>
      </c>
      <c r="O15" s="24">
        <f t="shared" si="5"/>
        <v>34656</v>
      </c>
      <c r="P15" s="25">
        <f t="shared" si="6"/>
        <v>217056</v>
      </c>
      <c r="R15" s="44">
        <f t="shared" si="7"/>
        <v>193336.31599999999</v>
      </c>
      <c r="T15" s="45">
        <f t="shared" si="8"/>
        <v>0.31727407508346389</v>
      </c>
      <c r="V15" s="5">
        <f t="shared" si="9"/>
        <v>169319.75592594291</v>
      </c>
      <c r="W15" s="5">
        <f t="shared" si="10"/>
        <v>217352.87607405707</v>
      </c>
      <c r="X15" s="5" t="str">
        <f t="shared" si="11"/>
        <v/>
      </c>
      <c r="Y15" s="5" t="str">
        <f t="shared" si="12"/>
        <v/>
      </c>
      <c r="Z15" s="5">
        <f t="shared" si="13"/>
        <v>204288</v>
      </c>
      <c r="AA15" s="5">
        <f t="shared" si="14"/>
        <v>182400</v>
      </c>
      <c r="AC15" s="39">
        <f t="shared" si="23"/>
        <v>182400</v>
      </c>
      <c r="AD15" s="5">
        <f t="shared" si="15"/>
        <v>193336.31599999999</v>
      </c>
      <c r="AE15" s="5">
        <f t="shared" si="16"/>
        <v>166026.22399999999</v>
      </c>
      <c r="AF15" s="5">
        <f t="shared" si="17"/>
        <v>192210.78321784403</v>
      </c>
      <c r="AG15" s="5">
        <f t="shared" si="18"/>
        <v>24016.560074057066</v>
      </c>
      <c r="AH15" s="51">
        <f t="shared" si="19"/>
        <v>0.12422167014942535</v>
      </c>
      <c r="AJ15" s="39">
        <f t="shared" si="20"/>
        <v>192211</v>
      </c>
      <c r="AK15" s="5">
        <f t="shared" si="21"/>
        <v>36520</v>
      </c>
      <c r="AL15" s="40">
        <f t="shared" si="22"/>
        <v>228731</v>
      </c>
    </row>
    <row r="16" spans="1:38" ht="50.1" customHeight="1" x14ac:dyDescent="0.25">
      <c r="A16" s="1">
        <v>14</v>
      </c>
      <c r="B16" s="9" t="s">
        <v>207</v>
      </c>
      <c r="C16" s="97" t="s">
        <v>2</v>
      </c>
      <c r="D16" s="41"/>
      <c r="E16" s="43">
        <v>115900</v>
      </c>
      <c r="F16" s="42">
        <f t="shared" si="0"/>
        <v>131106.07999999999</v>
      </c>
      <c r="G16" s="35"/>
      <c r="H16" s="36">
        <v>241653.89</v>
      </c>
      <c r="I16" s="24">
        <f t="shared" si="1"/>
        <v>45914.239099999999</v>
      </c>
      <c r="J16" s="25">
        <f t="shared" si="2"/>
        <v>287568.12910000002</v>
      </c>
      <c r="K16" s="37">
        <v>223754</v>
      </c>
      <c r="L16" s="24">
        <f t="shared" si="3"/>
        <v>42513.26</v>
      </c>
      <c r="M16" s="38">
        <f t="shared" si="4"/>
        <v>266267.26</v>
      </c>
      <c r="N16" s="36">
        <v>199780</v>
      </c>
      <c r="O16" s="24">
        <f t="shared" si="5"/>
        <v>37958.199999999997</v>
      </c>
      <c r="P16" s="25">
        <f t="shared" si="6"/>
        <v>237738.2</v>
      </c>
      <c r="R16" s="44">
        <f t="shared" si="7"/>
        <v>199073.49249999999</v>
      </c>
      <c r="T16" s="45">
        <f t="shared" si="8"/>
        <v>0.71763151423641058</v>
      </c>
      <c r="V16" s="5">
        <f t="shared" si="9"/>
        <v>150623.22240612505</v>
      </c>
      <c r="W16" s="5">
        <f t="shared" si="10"/>
        <v>247523.76259387494</v>
      </c>
      <c r="X16" s="5" t="str">
        <f t="shared" si="11"/>
        <v/>
      </c>
      <c r="Y16" s="5">
        <f t="shared" si="12"/>
        <v>241653.89</v>
      </c>
      <c r="Z16" s="5">
        <f t="shared" si="13"/>
        <v>223754</v>
      </c>
      <c r="AA16" s="5">
        <f t="shared" si="14"/>
        <v>199780</v>
      </c>
      <c r="AC16" s="39">
        <f t="shared" si="23"/>
        <v>199780</v>
      </c>
      <c r="AD16" s="5">
        <f t="shared" si="15"/>
        <v>199073.49249999999</v>
      </c>
      <c r="AE16" s="5">
        <f t="shared" si="16"/>
        <v>131106.07999999999</v>
      </c>
      <c r="AF16" s="5">
        <f t="shared" si="17"/>
        <v>193992.46427796441</v>
      </c>
      <c r="AG16" s="5">
        <f t="shared" si="18"/>
        <v>48450.270093874955</v>
      </c>
      <c r="AH16" s="51">
        <f t="shared" si="19"/>
        <v>0.24337881194240341</v>
      </c>
      <c r="AJ16" s="39">
        <f t="shared" si="20"/>
        <v>193992</v>
      </c>
      <c r="AK16" s="5">
        <f t="shared" si="21"/>
        <v>36858</v>
      </c>
      <c r="AL16" s="40">
        <f t="shared" si="22"/>
        <v>230850</v>
      </c>
    </row>
    <row r="17" spans="1:38" ht="50.1" customHeight="1" x14ac:dyDescent="0.25">
      <c r="A17" s="1">
        <v>15</v>
      </c>
      <c r="B17" s="9" t="s">
        <v>405</v>
      </c>
      <c r="C17" s="97" t="s">
        <v>2</v>
      </c>
      <c r="D17" s="41"/>
      <c r="E17" s="43">
        <v>58000</v>
      </c>
      <c r="F17" s="42">
        <f t="shared" si="0"/>
        <v>65609.600000000006</v>
      </c>
      <c r="G17" s="35"/>
      <c r="H17" s="36">
        <v>110315.52</v>
      </c>
      <c r="I17" s="24">
        <f t="shared" si="1"/>
        <v>20959.948800000002</v>
      </c>
      <c r="J17" s="25">
        <f t="shared" si="2"/>
        <v>131275.4688</v>
      </c>
      <c r="K17" s="37">
        <v>102144</v>
      </c>
      <c r="L17" s="24">
        <f t="shared" si="3"/>
        <v>19407.36</v>
      </c>
      <c r="M17" s="38">
        <f t="shared" si="4"/>
        <v>121551.36</v>
      </c>
      <c r="N17" s="36">
        <v>91200</v>
      </c>
      <c r="O17" s="24">
        <f t="shared" si="5"/>
        <v>17328</v>
      </c>
      <c r="P17" s="25">
        <f t="shared" si="6"/>
        <v>108528</v>
      </c>
      <c r="R17" s="44">
        <f t="shared" si="7"/>
        <v>92317.28</v>
      </c>
      <c r="T17" s="45">
        <f t="shared" si="8"/>
        <v>0.59167724137931033</v>
      </c>
      <c r="V17" s="5">
        <f t="shared" si="9"/>
        <v>72866.062774705308</v>
      </c>
      <c r="W17" s="5">
        <f t="shared" si="10"/>
        <v>111768.49722529469</v>
      </c>
      <c r="X17" s="5" t="str">
        <f t="shared" si="11"/>
        <v/>
      </c>
      <c r="Y17" s="5">
        <f t="shared" si="12"/>
        <v>110315.52</v>
      </c>
      <c r="Z17" s="5">
        <f t="shared" si="13"/>
        <v>102144</v>
      </c>
      <c r="AA17" s="5">
        <f t="shared" si="14"/>
        <v>91200</v>
      </c>
      <c r="AC17" s="39">
        <f t="shared" si="23"/>
        <v>91200</v>
      </c>
      <c r="AD17" s="5">
        <f t="shared" si="15"/>
        <v>92317.28</v>
      </c>
      <c r="AE17" s="5">
        <f t="shared" si="16"/>
        <v>65609.600000000006</v>
      </c>
      <c r="AF17" s="5">
        <f t="shared" si="17"/>
        <v>90615.590826730288</v>
      </c>
      <c r="AG17" s="5">
        <f t="shared" si="18"/>
        <v>19451.217225294691</v>
      </c>
      <c r="AH17" s="51">
        <f t="shared" si="19"/>
        <v>0.21069963527190891</v>
      </c>
      <c r="AJ17" s="39">
        <f t="shared" si="20"/>
        <v>90616</v>
      </c>
      <c r="AK17" s="5">
        <f t="shared" si="21"/>
        <v>17217</v>
      </c>
      <c r="AL17" s="40">
        <f t="shared" si="22"/>
        <v>107833</v>
      </c>
    </row>
    <row r="18" spans="1:38" ht="50.1" customHeight="1" x14ac:dyDescent="0.25">
      <c r="A18" s="1">
        <v>16</v>
      </c>
      <c r="B18" s="9" t="s">
        <v>206</v>
      </c>
      <c r="C18" s="97" t="s">
        <v>2</v>
      </c>
      <c r="D18" s="41"/>
      <c r="E18" s="43">
        <v>514750</v>
      </c>
      <c r="F18" s="42">
        <f t="shared" si="0"/>
        <v>582285.19999999995</v>
      </c>
      <c r="G18" s="35"/>
      <c r="H18" s="36">
        <v>1089123.8400000001</v>
      </c>
      <c r="I18" s="24">
        <f t="shared" si="1"/>
        <v>206933.52960000001</v>
      </c>
      <c r="J18" s="25">
        <f t="shared" si="2"/>
        <v>1296057.3696000001</v>
      </c>
      <c r="K18" s="37">
        <v>1008448</v>
      </c>
      <c r="L18" s="24">
        <f t="shared" si="3"/>
        <v>191605.12</v>
      </c>
      <c r="M18" s="38">
        <f t="shared" si="4"/>
        <v>1200053.1200000001</v>
      </c>
      <c r="N18" s="36">
        <v>900400</v>
      </c>
      <c r="O18" s="24">
        <f t="shared" si="5"/>
        <v>171076</v>
      </c>
      <c r="P18" s="25">
        <f t="shared" si="6"/>
        <v>1071476</v>
      </c>
      <c r="R18" s="44">
        <f t="shared" si="7"/>
        <v>895064.26</v>
      </c>
      <c r="T18" s="45">
        <f t="shared" si="8"/>
        <v>0.73883294803302579</v>
      </c>
      <c r="V18" s="5">
        <f t="shared" si="9"/>
        <v>672672.56082787481</v>
      </c>
      <c r="W18" s="5">
        <f t="shared" si="10"/>
        <v>1117455.9591721252</v>
      </c>
      <c r="X18" s="5" t="str">
        <f t="shared" si="11"/>
        <v/>
      </c>
      <c r="Y18" s="5">
        <f t="shared" si="12"/>
        <v>1089123.8400000001</v>
      </c>
      <c r="Z18" s="5">
        <f t="shared" si="13"/>
        <v>1008448</v>
      </c>
      <c r="AA18" s="5">
        <f t="shared" si="14"/>
        <v>900400</v>
      </c>
      <c r="AC18" s="39">
        <f t="shared" si="23"/>
        <v>900400</v>
      </c>
      <c r="AD18" s="5">
        <f t="shared" si="15"/>
        <v>895064.26</v>
      </c>
      <c r="AE18" s="5">
        <f t="shared" si="16"/>
        <v>582285.19999999995</v>
      </c>
      <c r="AF18" s="5">
        <f t="shared" si="17"/>
        <v>871115.02172996441</v>
      </c>
      <c r="AG18" s="5">
        <f t="shared" si="18"/>
        <v>222391.69917212523</v>
      </c>
      <c r="AH18" s="51">
        <f t="shared" si="19"/>
        <v>0.24846450596980069</v>
      </c>
      <c r="AJ18" s="39">
        <f t="shared" si="20"/>
        <v>871115</v>
      </c>
      <c r="AK18" s="5">
        <f t="shared" si="21"/>
        <v>165512</v>
      </c>
      <c r="AL18" s="40">
        <f t="shared" si="22"/>
        <v>1036627</v>
      </c>
    </row>
    <row r="19" spans="1:38" ht="50.1" customHeight="1" x14ac:dyDescent="0.25">
      <c r="A19" s="1">
        <v>17</v>
      </c>
      <c r="B19" s="9" t="s">
        <v>210</v>
      </c>
      <c r="C19" s="97" t="s">
        <v>2</v>
      </c>
      <c r="D19" s="41"/>
      <c r="E19" s="43">
        <v>267800</v>
      </c>
      <c r="F19" s="42">
        <f t="shared" si="0"/>
        <v>302935.36</v>
      </c>
      <c r="G19" s="35"/>
      <c r="H19" s="36">
        <v>863412.48</v>
      </c>
      <c r="I19" s="24">
        <f t="shared" si="1"/>
        <v>164048.37119999999</v>
      </c>
      <c r="J19" s="25">
        <f t="shared" si="2"/>
        <v>1027460.8511999999</v>
      </c>
      <c r="K19" s="37">
        <v>799456</v>
      </c>
      <c r="L19" s="24">
        <f t="shared" si="3"/>
        <v>151896.64000000001</v>
      </c>
      <c r="M19" s="38">
        <f t="shared" si="4"/>
        <v>951352.64</v>
      </c>
      <c r="N19" s="36">
        <v>713800</v>
      </c>
      <c r="O19" s="24">
        <f t="shared" si="5"/>
        <v>135622</v>
      </c>
      <c r="P19" s="25">
        <f t="shared" si="6"/>
        <v>849422</v>
      </c>
      <c r="R19" s="44">
        <f t="shared" si="7"/>
        <v>669900.96</v>
      </c>
      <c r="T19" s="45">
        <f t="shared" si="8"/>
        <v>1.5014972367438386</v>
      </c>
      <c r="V19" s="5">
        <f t="shared" si="9"/>
        <v>417695.95472426945</v>
      </c>
      <c r="W19" s="5">
        <f t="shared" si="10"/>
        <v>922105.96527573047</v>
      </c>
      <c r="X19" s="5" t="str">
        <f t="shared" si="11"/>
        <v/>
      </c>
      <c r="Y19" s="5">
        <f t="shared" si="12"/>
        <v>863412.48</v>
      </c>
      <c r="Z19" s="5">
        <f t="shared" si="13"/>
        <v>799456</v>
      </c>
      <c r="AA19" s="5">
        <f t="shared" si="14"/>
        <v>713800</v>
      </c>
      <c r="AC19" s="39">
        <f t="shared" si="23"/>
        <v>713800</v>
      </c>
      <c r="AD19" s="5">
        <f t="shared" si="15"/>
        <v>669900.96</v>
      </c>
      <c r="AE19" s="5">
        <f t="shared" si="16"/>
        <v>302935.36</v>
      </c>
      <c r="AF19" s="5">
        <f t="shared" si="17"/>
        <v>621562.56497541117</v>
      </c>
      <c r="AG19" s="5">
        <f t="shared" si="18"/>
        <v>252205.00527573054</v>
      </c>
      <c r="AH19" s="51">
        <f t="shared" si="19"/>
        <v>0.3764810327719646</v>
      </c>
      <c r="AJ19" s="39">
        <f t="shared" si="20"/>
        <v>621563</v>
      </c>
      <c r="AK19" s="5">
        <f t="shared" si="21"/>
        <v>118097</v>
      </c>
      <c r="AL19" s="40">
        <f t="shared" si="22"/>
        <v>739660</v>
      </c>
    </row>
    <row r="20" spans="1:38" ht="50.1" customHeight="1" x14ac:dyDescent="0.25">
      <c r="A20" s="1">
        <v>18</v>
      </c>
      <c r="B20" s="9" t="s">
        <v>11</v>
      </c>
      <c r="C20" s="97" t="s">
        <v>2</v>
      </c>
      <c r="D20" s="41"/>
      <c r="E20" s="43">
        <v>8775</v>
      </c>
      <c r="F20" s="42">
        <f t="shared" si="0"/>
        <v>9926.2800000000007</v>
      </c>
      <c r="G20" s="35"/>
      <c r="H20" s="36">
        <v>19595.52</v>
      </c>
      <c r="I20" s="24">
        <f t="shared" si="1"/>
        <v>3723.1487999999999</v>
      </c>
      <c r="J20" s="25">
        <f t="shared" si="2"/>
        <v>23318.668799999999</v>
      </c>
      <c r="K20" s="37">
        <v>18144</v>
      </c>
      <c r="L20" s="24">
        <f t="shared" si="3"/>
        <v>3447.36</v>
      </c>
      <c r="M20" s="38">
        <f t="shared" si="4"/>
        <v>21591.360000000001</v>
      </c>
      <c r="N20" s="36">
        <v>16200</v>
      </c>
      <c r="O20" s="24">
        <f t="shared" si="5"/>
        <v>3078</v>
      </c>
      <c r="P20" s="25">
        <f t="shared" si="6"/>
        <v>19278</v>
      </c>
      <c r="R20" s="44">
        <f t="shared" si="7"/>
        <v>15966.45</v>
      </c>
      <c r="T20" s="45">
        <f t="shared" si="8"/>
        <v>0.81953846153846166</v>
      </c>
      <c r="V20" s="5">
        <f t="shared" si="9"/>
        <v>11706.165490768253</v>
      </c>
      <c r="W20" s="5">
        <f t="shared" si="10"/>
        <v>20226.734509231748</v>
      </c>
      <c r="X20" s="5" t="str">
        <f t="shared" si="11"/>
        <v/>
      </c>
      <c r="Y20" s="5">
        <f t="shared" si="12"/>
        <v>19595.52</v>
      </c>
      <c r="Z20" s="5">
        <f t="shared" si="13"/>
        <v>18144</v>
      </c>
      <c r="AA20" s="5">
        <f t="shared" si="14"/>
        <v>16200</v>
      </c>
      <c r="AC20" s="39">
        <f t="shared" si="23"/>
        <v>16200</v>
      </c>
      <c r="AD20" s="5">
        <f t="shared" si="15"/>
        <v>15966.45</v>
      </c>
      <c r="AE20" s="5">
        <f t="shared" si="16"/>
        <v>9926.2800000000007</v>
      </c>
      <c r="AF20" s="5">
        <f t="shared" si="17"/>
        <v>15463.145468872508</v>
      </c>
      <c r="AG20" s="5">
        <f t="shared" si="18"/>
        <v>4260.2845092317484</v>
      </c>
      <c r="AH20" s="51">
        <f t="shared" si="19"/>
        <v>0.26682728529082844</v>
      </c>
      <c r="AJ20" s="39">
        <f t="shared" si="20"/>
        <v>15463</v>
      </c>
      <c r="AK20" s="5">
        <f t="shared" si="21"/>
        <v>2938</v>
      </c>
      <c r="AL20" s="40">
        <f t="shared" si="22"/>
        <v>18401</v>
      </c>
    </row>
    <row r="21" spans="1:38" ht="50.1" customHeight="1" x14ac:dyDescent="0.25">
      <c r="A21" s="1">
        <v>19</v>
      </c>
      <c r="B21" s="9" t="s">
        <v>12</v>
      </c>
      <c r="C21" s="97" t="s">
        <v>13</v>
      </c>
      <c r="D21" s="41"/>
      <c r="E21" s="43">
        <v>5942</v>
      </c>
      <c r="F21" s="42">
        <f t="shared" si="0"/>
        <v>6721.5904</v>
      </c>
      <c r="G21" s="35"/>
      <c r="H21" s="36">
        <v>18144</v>
      </c>
      <c r="I21" s="24">
        <f t="shared" si="1"/>
        <v>3447.36</v>
      </c>
      <c r="J21" s="25">
        <f t="shared" si="2"/>
        <v>21591.360000000001</v>
      </c>
      <c r="K21" s="37">
        <v>16800</v>
      </c>
      <c r="L21" s="24">
        <f t="shared" si="3"/>
        <v>3192</v>
      </c>
      <c r="M21" s="38">
        <f t="shared" si="4"/>
        <v>19992</v>
      </c>
      <c r="N21" s="36">
        <v>15000</v>
      </c>
      <c r="O21" s="24">
        <f t="shared" si="5"/>
        <v>2850</v>
      </c>
      <c r="P21" s="25">
        <f t="shared" si="6"/>
        <v>17850</v>
      </c>
      <c r="R21" s="44">
        <f t="shared" si="7"/>
        <v>14166.3976</v>
      </c>
      <c r="T21" s="45">
        <f t="shared" si="8"/>
        <v>1.3841126893301918</v>
      </c>
      <c r="V21" s="5">
        <f t="shared" si="9"/>
        <v>9038.7851061835026</v>
      </c>
      <c r="W21" s="5">
        <f t="shared" si="10"/>
        <v>19294.010093816498</v>
      </c>
      <c r="X21" s="5" t="str">
        <f t="shared" si="11"/>
        <v/>
      </c>
      <c r="Y21" s="5">
        <f t="shared" si="12"/>
        <v>18144</v>
      </c>
      <c r="Z21" s="5">
        <f t="shared" si="13"/>
        <v>16800</v>
      </c>
      <c r="AA21" s="5">
        <f t="shared" si="14"/>
        <v>15000</v>
      </c>
      <c r="AC21" s="39">
        <f t="shared" si="23"/>
        <v>15000</v>
      </c>
      <c r="AD21" s="5">
        <f t="shared" si="15"/>
        <v>14166.3976</v>
      </c>
      <c r="AE21" s="5">
        <f t="shared" si="16"/>
        <v>6721.5904</v>
      </c>
      <c r="AF21" s="5">
        <f t="shared" si="17"/>
        <v>13240.409142916043</v>
      </c>
      <c r="AG21" s="5">
        <f t="shared" si="18"/>
        <v>5127.6124938164967</v>
      </c>
      <c r="AH21" s="51">
        <f t="shared" si="19"/>
        <v>0.36195599181943733</v>
      </c>
      <c r="AJ21" s="39">
        <f t="shared" si="20"/>
        <v>13240</v>
      </c>
      <c r="AK21" s="5">
        <f t="shared" si="21"/>
        <v>2516</v>
      </c>
      <c r="AL21" s="40">
        <f t="shared" si="22"/>
        <v>15756</v>
      </c>
    </row>
    <row r="22" spans="1:38" ht="50.1" customHeight="1" x14ac:dyDescent="0.25">
      <c r="A22" s="1">
        <v>20</v>
      </c>
      <c r="B22" s="9" t="s">
        <v>219</v>
      </c>
      <c r="C22" s="97" t="s">
        <v>2</v>
      </c>
      <c r="D22" s="41"/>
      <c r="E22" s="43">
        <v>149900</v>
      </c>
      <c r="F22" s="42">
        <f t="shared" si="0"/>
        <v>169566.88</v>
      </c>
      <c r="G22" s="35"/>
      <c r="H22" s="36">
        <v>621492.47999999998</v>
      </c>
      <c r="I22" s="24">
        <f t="shared" si="1"/>
        <v>118083.57119999999</v>
      </c>
      <c r="J22" s="25">
        <f t="shared" si="2"/>
        <v>739576.05119999999</v>
      </c>
      <c r="K22" s="37">
        <v>575456</v>
      </c>
      <c r="L22" s="24">
        <f t="shared" si="3"/>
        <v>109336.64</v>
      </c>
      <c r="M22" s="38">
        <f t="shared" si="4"/>
        <v>684792.64</v>
      </c>
      <c r="N22" s="36">
        <v>513800</v>
      </c>
      <c r="O22" s="24">
        <f t="shared" si="5"/>
        <v>97622</v>
      </c>
      <c r="P22" s="25">
        <f t="shared" si="6"/>
        <v>611422</v>
      </c>
      <c r="R22" s="44">
        <f t="shared" si="7"/>
        <v>470078.83999999997</v>
      </c>
      <c r="T22" s="45">
        <f t="shared" si="8"/>
        <v>2.1359495663775849</v>
      </c>
      <c r="V22" s="5">
        <f t="shared" si="9"/>
        <v>264937.08887613076</v>
      </c>
      <c r="W22" s="5">
        <f t="shared" si="10"/>
        <v>675220.59112386918</v>
      </c>
      <c r="X22" s="5" t="str">
        <f t="shared" si="11"/>
        <v/>
      </c>
      <c r="Y22" s="5">
        <f t="shared" si="12"/>
        <v>621492.47999999998</v>
      </c>
      <c r="Z22" s="5">
        <f t="shared" si="13"/>
        <v>575456</v>
      </c>
      <c r="AA22" s="5">
        <f t="shared" si="14"/>
        <v>513800</v>
      </c>
      <c r="AC22" s="39">
        <f t="shared" si="23"/>
        <v>513800</v>
      </c>
      <c r="AD22" s="5">
        <f t="shared" si="15"/>
        <v>470078.83999999997</v>
      </c>
      <c r="AE22" s="5">
        <f t="shared" si="16"/>
        <v>169566.88</v>
      </c>
      <c r="AF22" s="5">
        <f t="shared" si="17"/>
        <v>420141.69429948082</v>
      </c>
      <c r="AG22" s="5">
        <f t="shared" si="18"/>
        <v>205141.75112386918</v>
      </c>
      <c r="AH22" s="51">
        <f t="shared" si="19"/>
        <v>0.43639860735673447</v>
      </c>
      <c r="AJ22" s="39">
        <f t="shared" si="20"/>
        <v>420142</v>
      </c>
      <c r="AK22" s="5">
        <f t="shared" si="21"/>
        <v>79827</v>
      </c>
      <c r="AL22" s="40">
        <f t="shared" si="22"/>
        <v>499969</v>
      </c>
    </row>
    <row r="23" spans="1:38" ht="50.1" customHeight="1" x14ac:dyDescent="0.25">
      <c r="A23" s="1">
        <v>21</v>
      </c>
      <c r="B23" s="9" t="s">
        <v>15</v>
      </c>
      <c r="C23" s="97" t="s">
        <v>2</v>
      </c>
      <c r="D23" s="41"/>
      <c r="E23" s="43">
        <v>16687</v>
      </c>
      <c r="F23" s="42">
        <f t="shared" si="0"/>
        <v>18876.3344</v>
      </c>
      <c r="G23" s="35"/>
      <c r="H23" s="36">
        <v>44755.199999999997</v>
      </c>
      <c r="I23" s="24">
        <f t="shared" si="1"/>
        <v>8503.4879999999994</v>
      </c>
      <c r="J23" s="25">
        <f t="shared" si="2"/>
        <v>53258.687999999995</v>
      </c>
      <c r="K23" s="37">
        <v>41440</v>
      </c>
      <c r="L23" s="24">
        <f t="shared" si="3"/>
        <v>7873.6</v>
      </c>
      <c r="M23" s="38">
        <f t="shared" si="4"/>
        <v>49313.599999999999</v>
      </c>
      <c r="N23" s="36">
        <v>37000</v>
      </c>
      <c r="O23" s="24">
        <f t="shared" si="5"/>
        <v>7030</v>
      </c>
      <c r="P23" s="25">
        <f t="shared" si="6"/>
        <v>44030</v>
      </c>
      <c r="R23" s="44">
        <f t="shared" si="7"/>
        <v>35517.883600000001</v>
      </c>
      <c r="T23" s="45">
        <f t="shared" si="8"/>
        <v>1.1284762749445676</v>
      </c>
      <c r="V23" s="5">
        <f t="shared" si="9"/>
        <v>23977.558565177882</v>
      </c>
      <c r="W23" s="5">
        <f t="shared" si="10"/>
        <v>47058.20863482212</v>
      </c>
      <c r="X23" s="5" t="str">
        <f t="shared" si="11"/>
        <v/>
      </c>
      <c r="Y23" s="5">
        <f t="shared" si="12"/>
        <v>44755.199999999997</v>
      </c>
      <c r="Z23" s="5">
        <f t="shared" si="13"/>
        <v>41440</v>
      </c>
      <c r="AA23" s="5">
        <f t="shared" si="14"/>
        <v>37000</v>
      </c>
      <c r="AC23" s="39">
        <f t="shared" si="23"/>
        <v>37000</v>
      </c>
      <c r="AD23" s="5">
        <f t="shared" si="15"/>
        <v>35517.883600000001</v>
      </c>
      <c r="AE23" s="5">
        <f t="shared" si="16"/>
        <v>18876.3344</v>
      </c>
      <c r="AF23" s="5">
        <f t="shared" si="17"/>
        <v>33736.160864011334</v>
      </c>
      <c r="AG23" s="5">
        <f t="shared" si="18"/>
        <v>11540.325034822119</v>
      </c>
      <c r="AH23" s="51">
        <f t="shared" si="19"/>
        <v>0.32491589771475343</v>
      </c>
      <c r="AJ23" s="39">
        <f t="shared" si="20"/>
        <v>33736</v>
      </c>
      <c r="AK23" s="5">
        <f t="shared" si="21"/>
        <v>6410</v>
      </c>
      <c r="AL23" s="40">
        <f t="shared" si="22"/>
        <v>40146</v>
      </c>
    </row>
    <row r="24" spans="1:38" ht="50.1" customHeight="1" x14ac:dyDescent="0.25">
      <c r="A24" s="1">
        <v>22</v>
      </c>
      <c r="B24" s="9" t="s">
        <v>16</v>
      </c>
      <c r="C24" s="97" t="s">
        <v>2</v>
      </c>
      <c r="D24" s="41"/>
      <c r="E24" s="43">
        <v>8127</v>
      </c>
      <c r="F24" s="42">
        <f t="shared" si="0"/>
        <v>9193.2623999999996</v>
      </c>
      <c r="G24" s="35"/>
      <c r="H24" s="36">
        <v>30240</v>
      </c>
      <c r="I24" s="24">
        <f t="shared" si="1"/>
        <v>5745.6</v>
      </c>
      <c r="J24" s="25">
        <f t="shared" si="2"/>
        <v>35985.599999999999</v>
      </c>
      <c r="K24" s="37">
        <v>28000</v>
      </c>
      <c r="L24" s="24">
        <f t="shared" si="3"/>
        <v>5320</v>
      </c>
      <c r="M24" s="38">
        <f t="shared" si="4"/>
        <v>33320</v>
      </c>
      <c r="N24" s="36">
        <v>25000</v>
      </c>
      <c r="O24" s="24">
        <f t="shared" si="5"/>
        <v>4750</v>
      </c>
      <c r="P24" s="25">
        <f t="shared" si="6"/>
        <v>29750</v>
      </c>
      <c r="R24" s="44">
        <f t="shared" si="7"/>
        <v>23108.315600000002</v>
      </c>
      <c r="T24" s="45">
        <f t="shared" si="8"/>
        <v>1.843400467577212</v>
      </c>
      <c r="V24" s="5">
        <f t="shared" si="9"/>
        <v>13586.469244059012</v>
      </c>
      <c r="W24" s="5">
        <f t="shared" si="10"/>
        <v>32630.161955940992</v>
      </c>
      <c r="X24" s="5" t="str">
        <f t="shared" si="11"/>
        <v/>
      </c>
      <c r="Y24" s="5">
        <f t="shared" si="12"/>
        <v>30240</v>
      </c>
      <c r="Z24" s="5">
        <f t="shared" si="13"/>
        <v>28000</v>
      </c>
      <c r="AA24" s="5">
        <f t="shared" si="14"/>
        <v>25000</v>
      </c>
      <c r="AC24" s="39">
        <f t="shared" si="23"/>
        <v>25000</v>
      </c>
      <c r="AD24" s="5">
        <f t="shared" si="15"/>
        <v>23108.315600000002</v>
      </c>
      <c r="AE24" s="5">
        <f t="shared" si="16"/>
        <v>9193.2623999999996</v>
      </c>
      <c r="AF24" s="5">
        <f t="shared" si="17"/>
        <v>21003.292025816671</v>
      </c>
      <c r="AG24" s="5">
        <f t="shared" si="18"/>
        <v>9521.8463559409902</v>
      </c>
      <c r="AH24" s="51">
        <f t="shared" si="19"/>
        <v>0.41205280907367342</v>
      </c>
      <c r="AJ24" s="39">
        <f t="shared" si="20"/>
        <v>21003</v>
      </c>
      <c r="AK24" s="5">
        <f t="shared" si="21"/>
        <v>3991</v>
      </c>
      <c r="AL24" s="40">
        <f t="shared" si="22"/>
        <v>24994</v>
      </c>
    </row>
    <row r="25" spans="1:38" ht="50.1" customHeight="1" x14ac:dyDescent="0.25">
      <c r="A25" s="1">
        <v>23</v>
      </c>
      <c r="B25" s="9" t="s">
        <v>17</v>
      </c>
      <c r="C25" s="97" t="s">
        <v>2</v>
      </c>
      <c r="D25" s="41"/>
      <c r="E25" s="43">
        <v>11900</v>
      </c>
      <c r="F25" s="42">
        <f t="shared" si="0"/>
        <v>13461.28</v>
      </c>
      <c r="G25" s="35"/>
      <c r="H25" s="36">
        <v>38707.199999999997</v>
      </c>
      <c r="I25" s="24">
        <f t="shared" si="1"/>
        <v>7354.3679999999995</v>
      </c>
      <c r="J25" s="25">
        <f t="shared" si="2"/>
        <v>46061.567999999999</v>
      </c>
      <c r="K25" s="37">
        <v>35840</v>
      </c>
      <c r="L25" s="24">
        <f t="shared" si="3"/>
        <v>6809.6</v>
      </c>
      <c r="M25" s="38">
        <f t="shared" si="4"/>
        <v>42649.599999999999</v>
      </c>
      <c r="N25" s="36">
        <v>32000</v>
      </c>
      <c r="O25" s="24">
        <f t="shared" si="5"/>
        <v>6080</v>
      </c>
      <c r="P25" s="25">
        <f t="shared" si="6"/>
        <v>38080</v>
      </c>
      <c r="R25" s="44">
        <f t="shared" si="7"/>
        <v>30002.12</v>
      </c>
      <c r="T25" s="45">
        <f t="shared" si="8"/>
        <v>1.5211865546218486</v>
      </c>
      <c r="V25" s="5">
        <f t="shared" si="9"/>
        <v>18637.699306437717</v>
      </c>
      <c r="W25" s="5">
        <f t="shared" si="10"/>
        <v>41366.540693562281</v>
      </c>
      <c r="X25" s="5" t="str">
        <f t="shared" si="11"/>
        <v/>
      </c>
      <c r="Y25" s="5">
        <f t="shared" si="12"/>
        <v>38707.199999999997</v>
      </c>
      <c r="Z25" s="5">
        <f t="shared" si="13"/>
        <v>35840</v>
      </c>
      <c r="AA25" s="5">
        <f t="shared" si="14"/>
        <v>32000</v>
      </c>
      <c r="AC25" s="39">
        <f t="shared" si="23"/>
        <v>32000</v>
      </c>
      <c r="AD25" s="5">
        <f t="shared" si="15"/>
        <v>30002.12</v>
      </c>
      <c r="AE25" s="5">
        <f t="shared" si="16"/>
        <v>13461.28</v>
      </c>
      <c r="AF25" s="5">
        <f t="shared" si="17"/>
        <v>27803.471419524325</v>
      </c>
      <c r="AG25" s="5">
        <f t="shared" si="18"/>
        <v>11364.420693562284</v>
      </c>
      <c r="AH25" s="51">
        <f t="shared" si="19"/>
        <v>0.37878725548602182</v>
      </c>
      <c r="AJ25" s="39">
        <f t="shared" si="20"/>
        <v>27803</v>
      </c>
      <c r="AK25" s="5">
        <f t="shared" si="21"/>
        <v>5283</v>
      </c>
      <c r="AL25" s="40">
        <f t="shared" si="22"/>
        <v>33086</v>
      </c>
    </row>
    <row r="26" spans="1:38" ht="50.1" customHeight="1" x14ac:dyDescent="0.25">
      <c r="A26" s="1">
        <v>24</v>
      </c>
      <c r="B26" s="9" t="s">
        <v>18</v>
      </c>
      <c r="C26" s="97" t="s">
        <v>2</v>
      </c>
      <c r="D26" s="41"/>
      <c r="E26" s="43">
        <v>14684</v>
      </c>
      <c r="F26" s="42">
        <f t="shared" si="0"/>
        <v>16610.540799999999</v>
      </c>
      <c r="G26" s="35"/>
      <c r="H26" s="36">
        <v>32659.200000000001</v>
      </c>
      <c r="I26" s="24">
        <f t="shared" si="1"/>
        <v>6205.2480000000005</v>
      </c>
      <c r="J26" s="25">
        <f t="shared" si="2"/>
        <v>38864.448000000004</v>
      </c>
      <c r="K26" s="37">
        <v>30240</v>
      </c>
      <c r="L26" s="24">
        <f t="shared" si="3"/>
        <v>5745.6</v>
      </c>
      <c r="M26" s="38">
        <f t="shared" si="4"/>
        <v>35985.599999999999</v>
      </c>
      <c r="N26" s="36">
        <v>27000</v>
      </c>
      <c r="O26" s="24">
        <f t="shared" si="5"/>
        <v>5130</v>
      </c>
      <c r="P26" s="25">
        <f t="shared" si="6"/>
        <v>32130</v>
      </c>
      <c r="R26" s="44">
        <f t="shared" si="7"/>
        <v>26627.4352</v>
      </c>
      <c r="T26" s="45">
        <f t="shared" si="8"/>
        <v>0.81336387905202945</v>
      </c>
      <c r="V26" s="5">
        <f t="shared" si="9"/>
        <v>19558.494001874475</v>
      </c>
      <c r="W26" s="5">
        <f t="shared" si="10"/>
        <v>33696.376398125525</v>
      </c>
      <c r="X26" s="5" t="str">
        <f t="shared" si="11"/>
        <v/>
      </c>
      <c r="Y26" s="5">
        <f t="shared" si="12"/>
        <v>32659.200000000001</v>
      </c>
      <c r="Z26" s="5">
        <f t="shared" si="13"/>
        <v>30240</v>
      </c>
      <c r="AA26" s="5">
        <f t="shared" si="14"/>
        <v>27000</v>
      </c>
      <c r="AC26" s="39">
        <f t="shared" si="23"/>
        <v>27000</v>
      </c>
      <c r="AD26" s="5">
        <f t="shared" si="15"/>
        <v>26627.4352</v>
      </c>
      <c r="AE26" s="5">
        <f t="shared" si="16"/>
        <v>16610.540799999999</v>
      </c>
      <c r="AF26" s="5">
        <f t="shared" si="17"/>
        <v>25797.862067402413</v>
      </c>
      <c r="AG26" s="5">
        <f t="shared" si="18"/>
        <v>7068.9411981255244</v>
      </c>
      <c r="AH26" s="51">
        <f t="shared" si="19"/>
        <v>0.26547585770204124</v>
      </c>
      <c r="AJ26" s="39">
        <f t="shared" si="20"/>
        <v>25798</v>
      </c>
      <c r="AK26" s="5">
        <f t="shared" si="21"/>
        <v>4902</v>
      </c>
      <c r="AL26" s="40">
        <f t="shared" si="22"/>
        <v>30700</v>
      </c>
    </row>
    <row r="27" spans="1:38" ht="50.1" customHeight="1" x14ac:dyDescent="0.25">
      <c r="A27" s="1">
        <v>25</v>
      </c>
      <c r="B27" s="9" t="s">
        <v>19</v>
      </c>
      <c r="C27" s="97" t="s">
        <v>2</v>
      </c>
      <c r="D27" s="41"/>
      <c r="E27" s="43">
        <v>10107</v>
      </c>
      <c r="F27" s="42">
        <f t="shared" si="0"/>
        <v>11433.038399999999</v>
      </c>
      <c r="G27" s="35"/>
      <c r="H27" s="36">
        <v>24675.84</v>
      </c>
      <c r="I27" s="24">
        <f t="shared" si="1"/>
        <v>4688.4096</v>
      </c>
      <c r="J27" s="25">
        <f t="shared" si="2"/>
        <v>29364.249599999999</v>
      </c>
      <c r="K27" s="37">
        <v>22848</v>
      </c>
      <c r="L27" s="24">
        <f t="shared" si="3"/>
        <v>4341.12</v>
      </c>
      <c r="M27" s="38">
        <f t="shared" si="4"/>
        <v>27189.119999999999</v>
      </c>
      <c r="N27" s="36">
        <v>20400</v>
      </c>
      <c r="O27" s="24">
        <f t="shared" si="5"/>
        <v>3876</v>
      </c>
      <c r="P27" s="25">
        <f t="shared" si="6"/>
        <v>24276</v>
      </c>
      <c r="R27" s="44">
        <f t="shared" si="7"/>
        <v>19839.2196</v>
      </c>
      <c r="T27" s="45">
        <f t="shared" si="8"/>
        <v>0.96291872959335123</v>
      </c>
      <c r="V27" s="5">
        <f t="shared" si="9"/>
        <v>13967.706069589578</v>
      </c>
      <c r="W27" s="5">
        <f t="shared" si="10"/>
        <v>25710.733130410423</v>
      </c>
      <c r="X27" s="5" t="str">
        <f t="shared" si="11"/>
        <v/>
      </c>
      <c r="Y27" s="5">
        <f t="shared" si="12"/>
        <v>24675.84</v>
      </c>
      <c r="Z27" s="5">
        <f t="shared" si="13"/>
        <v>22848</v>
      </c>
      <c r="AA27" s="5">
        <f t="shared" si="14"/>
        <v>20400</v>
      </c>
      <c r="AC27" s="39">
        <f t="shared" si="23"/>
        <v>20400</v>
      </c>
      <c r="AD27" s="5">
        <f t="shared" si="15"/>
        <v>19839.2196</v>
      </c>
      <c r="AE27" s="5">
        <f t="shared" si="16"/>
        <v>11433.038399999999</v>
      </c>
      <c r="AF27" s="5">
        <f t="shared" si="17"/>
        <v>19042.676574752219</v>
      </c>
      <c r="AG27" s="5">
        <f t="shared" si="18"/>
        <v>5871.5135304104233</v>
      </c>
      <c r="AH27" s="51">
        <f t="shared" si="19"/>
        <v>0.29595486358800238</v>
      </c>
      <c r="AJ27" s="39">
        <f t="shared" si="20"/>
        <v>19043</v>
      </c>
      <c r="AK27" s="5">
        <f t="shared" si="21"/>
        <v>3618</v>
      </c>
      <c r="AL27" s="40">
        <f t="shared" si="22"/>
        <v>22661</v>
      </c>
    </row>
    <row r="28" spans="1:38" ht="50.1" customHeight="1" x14ac:dyDescent="0.25">
      <c r="A28" s="1">
        <v>26</v>
      </c>
      <c r="B28" s="9" t="s">
        <v>200</v>
      </c>
      <c r="C28" s="97" t="s">
        <v>2</v>
      </c>
      <c r="D28" s="41"/>
      <c r="E28" s="43">
        <v>5728</v>
      </c>
      <c r="F28" s="42">
        <f t="shared" si="0"/>
        <v>6479.5136000000002</v>
      </c>
      <c r="G28" s="35"/>
      <c r="H28" s="36">
        <v>15724.8</v>
      </c>
      <c r="I28" s="24">
        <f t="shared" si="1"/>
        <v>2987.712</v>
      </c>
      <c r="J28" s="25">
        <f t="shared" si="2"/>
        <v>18712.511999999999</v>
      </c>
      <c r="K28" s="37">
        <v>14560</v>
      </c>
      <c r="L28" s="24">
        <f t="shared" si="3"/>
        <v>2766.4</v>
      </c>
      <c r="M28" s="38">
        <f t="shared" si="4"/>
        <v>17326.400000000001</v>
      </c>
      <c r="N28" s="36">
        <v>13000</v>
      </c>
      <c r="O28" s="24">
        <f t="shared" si="5"/>
        <v>2470</v>
      </c>
      <c r="P28" s="25">
        <f t="shared" si="6"/>
        <v>15470</v>
      </c>
      <c r="R28" s="44">
        <f t="shared" si="7"/>
        <v>12441.0784</v>
      </c>
      <c r="T28" s="45">
        <f t="shared" si="8"/>
        <v>1.1719759776536314</v>
      </c>
      <c r="V28" s="5">
        <f t="shared" si="9"/>
        <v>8312.9107470415001</v>
      </c>
      <c r="W28" s="5">
        <f t="shared" si="10"/>
        <v>16569.246052958501</v>
      </c>
      <c r="X28" s="5" t="str">
        <f t="shared" si="11"/>
        <v/>
      </c>
      <c r="Y28" s="5">
        <f t="shared" si="12"/>
        <v>15724.8</v>
      </c>
      <c r="Z28" s="5">
        <f t="shared" si="13"/>
        <v>14560</v>
      </c>
      <c r="AA28" s="5">
        <f t="shared" si="14"/>
        <v>13000</v>
      </c>
      <c r="AC28" s="39">
        <f t="shared" si="23"/>
        <v>13000</v>
      </c>
      <c r="AD28" s="5">
        <f t="shared" si="15"/>
        <v>12441.0784</v>
      </c>
      <c r="AE28" s="5">
        <f t="shared" si="16"/>
        <v>6479.5136000000002</v>
      </c>
      <c r="AF28" s="5">
        <f t="shared" si="17"/>
        <v>11784.41602176042</v>
      </c>
      <c r="AG28" s="5">
        <f t="shared" si="18"/>
        <v>4128.1676529585002</v>
      </c>
      <c r="AH28" s="51">
        <f t="shared" si="19"/>
        <v>0.33181750972315233</v>
      </c>
      <c r="AJ28" s="39">
        <f t="shared" si="20"/>
        <v>11784</v>
      </c>
      <c r="AK28" s="5">
        <f t="shared" si="21"/>
        <v>2239</v>
      </c>
      <c r="AL28" s="40">
        <f t="shared" si="22"/>
        <v>14023</v>
      </c>
    </row>
    <row r="29" spans="1:38" ht="50.1" customHeight="1" x14ac:dyDescent="0.25">
      <c r="A29" s="1">
        <v>27</v>
      </c>
      <c r="B29" s="9" t="s">
        <v>199</v>
      </c>
      <c r="C29" s="97" t="s">
        <v>2</v>
      </c>
      <c r="D29" s="41"/>
      <c r="E29" s="43">
        <v>4205</v>
      </c>
      <c r="F29" s="42">
        <f t="shared" si="0"/>
        <v>4756.6959999999999</v>
      </c>
      <c r="G29" s="35"/>
      <c r="H29" s="36">
        <v>11854.08</v>
      </c>
      <c r="I29" s="24">
        <f t="shared" si="1"/>
        <v>2252.2752</v>
      </c>
      <c r="J29" s="25">
        <f t="shared" si="2"/>
        <v>14106.3552</v>
      </c>
      <c r="K29" s="37">
        <v>10976</v>
      </c>
      <c r="L29" s="24">
        <f t="shared" si="3"/>
        <v>2085.44</v>
      </c>
      <c r="M29" s="38">
        <f t="shared" si="4"/>
        <v>13061.44</v>
      </c>
      <c r="N29" s="36">
        <v>9800</v>
      </c>
      <c r="O29" s="24">
        <f t="shared" si="5"/>
        <v>1862</v>
      </c>
      <c r="P29" s="25">
        <f t="shared" si="6"/>
        <v>11662</v>
      </c>
      <c r="R29" s="44">
        <f t="shared" si="7"/>
        <v>9346.6939999999995</v>
      </c>
      <c r="T29" s="45">
        <f t="shared" si="8"/>
        <v>1.2227571938168846</v>
      </c>
      <c r="V29" s="5">
        <f t="shared" si="9"/>
        <v>6173.0950669130407</v>
      </c>
      <c r="W29" s="5">
        <f t="shared" si="10"/>
        <v>12520.292933086959</v>
      </c>
      <c r="X29" s="5" t="str">
        <f t="shared" si="11"/>
        <v/>
      </c>
      <c r="Y29" s="5">
        <f t="shared" si="12"/>
        <v>11854.08</v>
      </c>
      <c r="Z29" s="5">
        <f t="shared" si="13"/>
        <v>10976</v>
      </c>
      <c r="AA29" s="5">
        <f t="shared" si="14"/>
        <v>9800</v>
      </c>
      <c r="AC29" s="39">
        <f t="shared" si="23"/>
        <v>9800</v>
      </c>
      <c r="AD29" s="5">
        <f t="shared" si="15"/>
        <v>9346.6939999999995</v>
      </c>
      <c r="AE29" s="5">
        <f t="shared" si="16"/>
        <v>4756.6959999999999</v>
      </c>
      <c r="AF29" s="5">
        <f t="shared" si="17"/>
        <v>8824.9216058596721</v>
      </c>
      <c r="AG29" s="5">
        <f t="shared" si="18"/>
        <v>3173.5989330869588</v>
      </c>
      <c r="AH29" s="51">
        <f t="shared" si="19"/>
        <v>0.33954240216775677</v>
      </c>
      <c r="AJ29" s="39">
        <f t="shared" si="20"/>
        <v>8825</v>
      </c>
      <c r="AK29" s="5">
        <f t="shared" si="21"/>
        <v>1677</v>
      </c>
      <c r="AL29" s="40">
        <f t="shared" si="22"/>
        <v>10502</v>
      </c>
    </row>
    <row r="30" spans="1:38" ht="50.1" customHeight="1" x14ac:dyDescent="0.25">
      <c r="A30" s="1">
        <v>28</v>
      </c>
      <c r="B30" s="9" t="s">
        <v>201</v>
      </c>
      <c r="C30" s="97" t="s">
        <v>2</v>
      </c>
      <c r="D30" s="41"/>
      <c r="E30" s="43">
        <v>2900</v>
      </c>
      <c r="F30" s="42">
        <f t="shared" si="0"/>
        <v>3280.48</v>
      </c>
      <c r="G30" s="35"/>
      <c r="H30" s="36">
        <v>19111.68</v>
      </c>
      <c r="I30" s="24">
        <f t="shared" si="1"/>
        <v>3631.2192</v>
      </c>
      <c r="J30" s="25">
        <f t="shared" si="2"/>
        <v>22742.8992</v>
      </c>
      <c r="K30" s="37">
        <v>17696</v>
      </c>
      <c r="L30" s="24">
        <f t="shared" si="3"/>
        <v>3362.24</v>
      </c>
      <c r="M30" s="38">
        <f t="shared" si="4"/>
        <v>21058.239999999998</v>
      </c>
      <c r="N30" s="36">
        <v>15800</v>
      </c>
      <c r="O30" s="24">
        <f t="shared" si="5"/>
        <v>3002</v>
      </c>
      <c r="P30" s="25">
        <f t="shared" si="6"/>
        <v>18802</v>
      </c>
      <c r="R30" s="44">
        <f t="shared" si="7"/>
        <v>13972.04</v>
      </c>
      <c r="T30" s="45">
        <f t="shared" si="8"/>
        <v>3.8179448275862073</v>
      </c>
      <c r="V30" s="5">
        <f t="shared" si="9"/>
        <v>6716.3601465702304</v>
      </c>
      <c r="W30" s="5">
        <f t="shared" si="10"/>
        <v>21227.719853429771</v>
      </c>
      <c r="X30" s="5" t="str">
        <f t="shared" si="11"/>
        <v/>
      </c>
      <c r="Y30" s="5">
        <f t="shared" si="12"/>
        <v>19111.68</v>
      </c>
      <c r="Z30" s="5">
        <f t="shared" si="13"/>
        <v>17696</v>
      </c>
      <c r="AA30" s="5">
        <f t="shared" si="14"/>
        <v>15800</v>
      </c>
      <c r="AC30" s="39">
        <f t="shared" si="23"/>
        <v>15800</v>
      </c>
      <c r="AD30" s="5">
        <f t="shared" si="15"/>
        <v>13972.04</v>
      </c>
      <c r="AE30" s="5">
        <f t="shared" si="16"/>
        <v>3280.48</v>
      </c>
      <c r="AF30" s="5">
        <f t="shared" si="17"/>
        <v>11506.470119557454</v>
      </c>
      <c r="AG30" s="5">
        <f t="shared" si="18"/>
        <v>7255.6798534297704</v>
      </c>
      <c r="AH30" s="51">
        <f t="shared" si="19"/>
        <v>0.51929996288514557</v>
      </c>
      <c r="AJ30" s="39">
        <f t="shared" si="20"/>
        <v>11506</v>
      </c>
      <c r="AK30" s="5">
        <f t="shared" si="21"/>
        <v>2186</v>
      </c>
      <c r="AL30" s="40">
        <f t="shared" si="22"/>
        <v>13692</v>
      </c>
    </row>
    <row r="31" spans="1:38" ht="50.1" customHeight="1" x14ac:dyDescent="0.25">
      <c r="A31" s="1">
        <v>29</v>
      </c>
      <c r="B31" s="9" t="s">
        <v>203</v>
      </c>
      <c r="C31" s="97" t="s">
        <v>2</v>
      </c>
      <c r="D31" s="41"/>
      <c r="E31" s="43">
        <v>1450</v>
      </c>
      <c r="F31" s="42">
        <f t="shared" si="0"/>
        <v>1640.24</v>
      </c>
      <c r="G31" s="35"/>
      <c r="H31" s="36">
        <v>14273.28</v>
      </c>
      <c r="I31" s="24">
        <f t="shared" si="1"/>
        <v>2711.9232000000002</v>
      </c>
      <c r="J31" s="25">
        <f t="shared" si="2"/>
        <v>16985.2032</v>
      </c>
      <c r="K31" s="37">
        <v>13216</v>
      </c>
      <c r="L31" s="24">
        <f t="shared" si="3"/>
        <v>2511.04</v>
      </c>
      <c r="M31" s="38">
        <f t="shared" si="4"/>
        <v>15727.04</v>
      </c>
      <c r="N31" s="36">
        <v>11800</v>
      </c>
      <c r="O31" s="24">
        <f t="shared" si="5"/>
        <v>2242</v>
      </c>
      <c r="P31" s="25">
        <f t="shared" si="6"/>
        <v>14042</v>
      </c>
      <c r="R31" s="44">
        <f t="shared" si="7"/>
        <v>10232.380000000001</v>
      </c>
      <c r="T31" s="45">
        <f t="shared" si="8"/>
        <v>6.0568137931034487</v>
      </c>
      <c r="V31" s="5">
        <f t="shared" si="9"/>
        <v>4415.3600482148395</v>
      </c>
      <c r="W31" s="5">
        <f t="shared" si="10"/>
        <v>16049.399951785163</v>
      </c>
      <c r="X31" s="5" t="str">
        <f t="shared" si="11"/>
        <v/>
      </c>
      <c r="Y31" s="5">
        <f t="shared" si="12"/>
        <v>14273.28</v>
      </c>
      <c r="Z31" s="5">
        <f t="shared" si="13"/>
        <v>13216</v>
      </c>
      <c r="AA31" s="5">
        <f t="shared" si="14"/>
        <v>11800</v>
      </c>
      <c r="AC31" s="39">
        <f t="shared" si="23"/>
        <v>11800</v>
      </c>
      <c r="AD31" s="5">
        <f t="shared" si="15"/>
        <v>10232.380000000001</v>
      </c>
      <c r="AE31" s="5">
        <f t="shared" si="16"/>
        <v>1640.24</v>
      </c>
      <c r="AF31" s="5">
        <f t="shared" si="17"/>
        <v>7773.2619890375227</v>
      </c>
      <c r="AG31" s="5">
        <f t="shared" si="18"/>
        <v>5817.0199517851615</v>
      </c>
      <c r="AH31" s="51">
        <f t="shared" si="19"/>
        <v>0.5684913922064232</v>
      </c>
      <c r="AJ31" s="39">
        <f t="shared" si="20"/>
        <v>7773</v>
      </c>
      <c r="AK31" s="5">
        <f t="shared" si="21"/>
        <v>1477</v>
      </c>
      <c r="AL31" s="40">
        <f t="shared" si="22"/>
        <v>9250</v>
      </c>
    </row>
    <row r="32" spans="1:38" ht="50.1" customHeight="1" x14ac:dyDescent="0.25">
      <c r="A32" s="1">
        <v>30</v>
      </c>
      <c r="B32" s="9" t="s">
        <v>14</v>
      </c>
      <c r="C32" s="97" t="s">
        <v>2</v>
      </c>
      <c r="D32" s="41"/>
      <c r="E32" s="43">
        <v>7911</v>
      </c>
      <c r="F32" s="42">
        <f t="shared" si="0"/>
        <v>8948.9231999999993</v>
      </c>
      <c r="G32" s="35"/>
      <c r="H32" s="36">
        <v>31207.68</v>
      </c>
      <c r="I32" s="24">
        <f t="shared" si="1"/>
        <v>5929.4592000000002</v>
      </c>
      <c r="J32" s="25">
        <f t="shared" si="2"/>
        <v>37137.139199999998</v>
      </c>
      <c r="K32" s="37">
        <v>28896</v>
      </c>
      <c r="L32" s="24">
        <f t="shared" si="3"/>
        <v>5490.24</v>
      </c>
      <c r="M32" s="38">
        <f t="shared" si="4"/>
        <v>34386.239999999998</v>
      </c>
      <c r="N32" s="36">
        <v>25800</v>
      </c>
      <c r="O32" s="24">
        <f t="shared" si="5"/>
        <v>4902</v>
      </c>
      <c r="P32" s="25">
        <f t="shared" si="6"/>
        <v>30702</v>
      </c>
      <c r="R32" s="44">
        <f t="shared" si="7"/>
        <v>23713.150799999999</v>
      </c>
      <c r="T32" s="45">
        <f t="shared" si="8"/>
        <v>1.9974909366704587</v>
      </c>
      <c r="V32" s="5">
        <f t="shared" si="9"/>
        <v>13624.093196706292</v>
      </c>
      <c r="W32" s="5">
        <f t="shared" si="10"/>
        <v>33802.208403293705</v>
      </c>
      <c r="X32" s="5" t="str">
        <f t="shared" si="11"/>
        <v/>
      </c>
      <c r="Y32" s="5">
        <f t="shared" si="12"/>
        <v>31207.68</v>
      </c>
      <c r="Z32" s="5">
        <f t="shared" si="13"/>
        <v>28896</v>
      </c>
      <c r="AA32" s="5">
        <f t="shared" si="14"/>
        <v>25800</v>
      </c>
      <c r="AC32" s="39">
        <f t="shared" si="23"/>
        <v>25800</v>
      </c>
      <c r="AD32" s="5">
        <f t="shared" si="15"/>
        <v>23713.150799999999</v>
      </c>
      <c r="AE32" s="5">
        <f t="shared" si="16"/>
        <v>8948.9231999999993</v>
      </c>
      <c r="AF32" s="5">
        <f t="shared" si="17"/>
        <v>21361.041556958775</v>
      </c>
      <c r="AG32" s="5">
        <f t="shared" si="18"/>
        <v>10089.057603293708</v>
      </c>
      <c r="AH32" s="51">
        <f t="shared" si="19"/>
        <v>0.42546254980564235</v>
      </c>
      <c r="AJ32" s="39">
        <f t="shared" si="20"/>
        <v>21361</v>
      </c>
      <c r="AK32" s="5">
        <f t="shared" si="21"/>
        <v>4059</v>
      </c>
      <c r="AL32" s="40">
        <f t="shared" si="22"/>
        <v>25420</v>
      </c>
    </row>
    <row r="33" spans="1:38" ht="50.1" customHeight="1" x14ac:dyDescent="0.25">
      <c r="A33" s="1">
        <v>31</v>
      </c>
      <c r="B33" s="9" t="s">
        <v>406</v>
      </c>
      <c r="C33" s="97" t="s">
        <v>2</v>
      </c>
      <c r="D33" s="41"/>
      <c r="E33" s="43">
        <v>28000</v>
      </c>
      <c r="F33" s="42">
        <f t="shared" si="0"/>
        <v>31673.599999999999</v>
      </c>
      <c r="G33" s="35"/>
      <c r="H33" s="36">
        <v>40884.480000000003</v>
      </c>
      <c r="I33" s="24">
        <f t="shared" si="1"/>
        <v>7768.0512000000008</v>
      </c>
      <c r="J33" s="25">
        <f t="shared" si="2"/>
        <v>48652.531200000005</v>
      </c>
      <c r="K33" s="37">
        <v>37856</v>
      </c>
      <c r="L33" s="24">
        <f t="shared" si="3"/>
        <v>7192.64</v>
      </c>
      <c r="M33" s="38">
        <f t="shared" si="4"/>
        <v>45048.639999999999</v>
      </c>
      <c r="N33" s="36">
        <v>33800</v>
      </c>
      <c r="O33" s="24">
        <f t="shared" si="5"/>
        <v>6422</v>
      </c>
      <c r="P33" s="25">
        <f t="shared" si="6"/>
        <v>40222</v>
      </c>
      <c r="R33" s="44">
        <f t="shared" si="7"/>
        <v>36053.520000000004</v>
      </c>
      <c r="T33" s="45">
        <f t="shared" si="8"/>
        <v>0.28762571428571443</v>
      </c>
      <c r="V33" s="5">
        <f t="shared" si="9"/>
        <v>31936.516224242685</v>
      </c>
      <c r="W33" s="5">
        <f t="shared" si="10"/>
        <v>40170.52377575732</v>
      </c>
      <c r="X33" s="5" t="str">
        <f t="shared" si="11"/>
        <v/>
      </c>
      <c r="Y33" s="5" t="str">
        <f t="shared" si="12"/>
        <v/>
      </c>
      <c r="Z33" s="5">
        <f t="shared" si="13"/>
        <v>37856</v>
      </c>
      <c r="AA33" s="5">
        <f t="shared" si="14"/>
        <v>33800</v>
      </c>
      <c r="AC33" s="39">
        <f t="shared" si="23"/>
        <v>33800</v>
      </c>
      <c r="AD33" s="5">
        <f t="shared" si="15"/>
        <v>36053.520000000004</v>
      </c>
      <c r="AE33" s="5">
        <f t="shared" si="16"/>
        <v>31673.599999999999</v>
      </c>
      <c r="AF33" s="5">
        <f t="shared" si="17"/>
        <v>35877.884907550535</v>
      </c>
      <c r="AG33" s="5">
        <f t="shared" si="18"/>
        <v>4117.0037757573182</v>
      </c>
      <c r="AH33" s="51">
        <f t="shared" si="19"/>
        <v>0.1141914513688904</v>
      </c>
      <c r="AJ33" s="39">
        <f t="shared" si="20"/>
        <v>35878</v>
      </c>
      <c r="AK33" s="5">
        <f t="shared" si="21"/>
        <v>6817</v>
      </c>
      <c r="AL33" s="40">
        <f t="shared" si="22"/>
        <v>42695</v>
      </c>
    </row>
    <row r="34" spans="1:38" ht="50.1" customHeight="1" x14ac:dyDescent="0.25">
      <c r="A34" s="1">
        <v>32</v>
      </c>
      <c r="B34" s="9" t="s">
        <v>244</v>
      </c>
      <c r="C34" s="97" t="s">
        <v>2</v>
      </c>
      <c r="D34" s="41"/>
      <c r="E34" s="43">
        <v>15546.218487394959</v>
      </c>
      <c r="F34" s="42">
        <f t="shared" si="0"/>
        <v>17585.882352941178</v>
      </c>
      <c r="G34" s="35"/>
      <c r="H34" s="36">
        <v>26369.279999999999</v>
      </c>
      <c r="I34" s="24">
        <f t="shared" si="1"/>
        <v>5010.1631999999991</v>
      </c>
      <c r="J34" s="25">
        <f t="shared" si="2"/>
        <v>31379.443199999998</v>
      </c>
      <c r="K34" s="37">
        <v>24416</v>
      </c>
      <c r="L34" s="24">
        <f t="shared" si="3"/>
        <v>4639.04</v>
      </c>
      <c r="M34" s="38">
        <f t="shared" si="4"/>
        <v>29055.040000000001</v>
      </c>
      <c r="N34" s="36">
        <v>21800</v>
      </c>
      <c r="O34" s="24">
        <f t="shared" si="5"/>
        <v>4142</v>
      </c>
      <c r="P34" s="25">
        <f t="shared" si="6"/>
        <v>25942</v>
      </c>
      <c r="R34" s="44">
        <f t="shared" si="7"/>
        <v>22542.790588235293</v>
      </c>
      <c r="T34" s="45">
        <f t="shared" si="8"/>
        <v>0.45004977297297283</v>
      </c>
      <c r="V34" s="5">
        <f t="shared" si="9"/>
        <v>18744.825702064067</v>
      </c>
      <c r="W34" s="5">
        <f t="shared" si="10"/>
        <v>26340.75547440652</v>
      </c>
      <c r="X34" s="5" t="str">
        <f t="shared" si="11"/>
        <v/>
      </c>
      <c r="Y34" s="5" t="str">
        <f t="shared" si="12"/>
        <v/>
      </c>
      <c r="Z34" s="5">
        <f t="shared" si="13"/>
        <v>24416</v>
      </c>
      <c r="AA34" s="5">
        <f t="shared" si="14"/>
        <v>21800</v>
      </c>
      <c r="AC34" s="39">
        <f t="shared" si="23"/>
        <v>21800</v>
      </c>
      <c r="AD34" s="5">
        <f t="shared" si="15"/>
        <v>22542.790588235293</v>
      </c>
      <c r="AE34" s="5">
        <f t="shared" si="16"/>
        <v>17585.882352941178</v>
      </c>
      <c r="AF34" s="5">
        <f t="shared" si="17"/>
        <v>22289.399140275316</v>
      </c>
      <c r="AG34" s="5">
        <f t="shared" si="18"/>
        <v>3797.9648861712285</v>
      </c>
      <c r="AH34" s="51">
        <f t="shared" si="19"/>
        <v>0.16847802721253699</v>
      </c>
      <c r="AJ34" s="39">
        <f t="shared" si="20"/>
        <v>22289</v>
      </c>
      <c r="AK34" s="5">
        <f t="shared" si="21"/>
        <v>4235</v>
      </c>
      <c r="AL34" s="40">
        <f t="shared" si="22"/>
        <v>26524</v>
      </c>
    </row>
    <row r="35" spans="1:38" ht="50.1" customHeight="1" x14ac:dyDescent="0.25">
      <c r="A35" s="1">
        <v>33</v>
      </c>
      <c r="B35" s="9" t="s">
        <v>202</v>
      </c>
      <c r="C35" s="97" t="s">
        <v>2</v>
      </c>
      <c r="D35" s="41"/>
      <c r="E35" s="43">
        <v>6335</v>
      </c>
      <c r="F35" s="42">
        <f t="shared" si="0"/>
        <v>7166.152</v>
      </c>
      <c r="G35" s="35"/>
      <c r="H35" s="36">
        <v>59512.32</v>
      </c>
      <c r="I35" s="24">
        <f t="shared" si="1"/>
        <v>11307.3408</v>
      </c>
      <c r="J35" s="25">
        <f t="shared" si="2"/>
        <v>70819.660799999998</v>
      </c>
      <c r="K35" s="37">
        <v>55104</v>
      </c>
      <c r="L35" s="24">
        <f t="shared" si="3"/>
        <v>10469.76</v>
      </c>
      <c r="M35" s="38">
        <f t="shared" si="4"/>
        <v>65573.759999999995</v>
      </c>
      <c r="N35" s="36">
        <v>49200</v>
      </c>
      <c r="O35" s="24">
        <f t="shared" si="5"/>
        <v>9348</v>
      </c>
      <c r="P35" s="25">
        <f t="shared" si="6"/>
        <v>58548</v>
      </c>
      <c r="R35" s="44">
        <f t="shared" si="7"/>
        <v>42745.618000000002</v>
      </c>
      <c r="T35" s="45">
        <f t="shared" si="8"/>
        <v>5.7475324388318869</v>
      </c>
      <c r="V35" s="5">
        <f t="shared" si="9"/>
        <v>18652.677474735428</v>
      </c>
      <c r="W35" s="5">
        <f t="shared" si="10"/>
        <v>66838.558525264583</v>
      </c>
      <c r="X35" s="5" t="str">
        <f t="shared" si="11"/>
        <v/>
      </c>
      <c r="Y35" s="5">
        <f t="shared" si="12"/>
        <v>59512.32</v>
      </c>
      <c r="Z35" s="5">
        <f t="shared" si="13"/>
        <v>55104</v>
      </c>
      <c r="AA35" s="5">
        <f t="shared" si="14"/>
        <v>49200</v>
      </c>
      <c r="AC35" s="39">
        <f t="shared" si="23"/>
        <v>49200</v>
      </c>
      <c r="AD35" s="5">
        <f t="shared" si="15"/>
        <v>42745.618000000002</v>
      </c>
      <c r="AE35" s="5">
        <f t="shared" si="16"/>
        <v>7166.152</v>
      </c>
      <c r="AF35" s="5">
        <f t="shared" si="17"/>
        <v>32791.424336328615</v>
      </c>
      <c r="AG35" s="5">
        <f t="shared" si="18"/>
        <v>24092.940525264574</v>
      </c>
      <c r="AH35" s="51">
        <f t="shared" si="19"/>
        <v>0.56363533041596392</v>
      </c>
      <c r="AJ35" s="39">
        <f t="shared" si="20"/>
        <v>32791</v>
      </c>
      <c r="AK35" s="5">
        <f t="shared" si="21"/>
        <v>6230</v>
      </c>
      <c r="AL35" s="40">
        <f t="shared" si="22"/>
        <v>39021</v>
      </c>
    </row>
    <row r="36" spans="1:38" ht="50.1" customHeight="1" x14ac:dyDescent="0.25">
      <c r="A36" s="1">
        <v>34</v>
      </c>
      <c r="B36" s="9" t="s">
        <v>20</v>
      </c>
      <c r="C36" s="97" t="s">
        <v>2</v>
      </c>
      <c r="D36" s="41"/>
      <c r="E36" s="43">
        <v>2650</v>
      </c>
      <c r="F36" s="42">
        <f t="shared" si="0"/>
        <v>2997.68</v>
      </c>
      <c r="G36" s="35"/>
      <c r="H36" s="36">
        <v>6048</v>
      </c>
      <c r="I36" s="24">
        <f t="shared" si="1"/>
        <v>1149.1199999999999</v>
      </c>
      <c r="J36" s="25">
        <f t="shared" si="2"/>
        <v>7197.12</v>
      </c>
      <c r="K36" s="37">
        <v>5600</v>
      </c>
      <c r="L36" s="24">
        <f t="shared" si="3"/>
        <v>1064</v>
      </c>
      <c r="M36" s="38">
        <f t="shared" si="4"/>
        <v>6664</v>
      </c>
      <c r="N36" s="36">
        <v>5000</v>
      </c>
      <c r="O36" s="24">
        <f t="shared" si="5"/>
        <v>950</v>
      </c>
      <c r="P36" s="25">
        <f t="shared" si="6"/>
        <v>5950</v>
      </c>
      <c r="R36" s="44">
        <f t="shared" si="7"/>
        <v>4911.42</v>
      </c>
      <c r="T36" s="45">
        <f t="shared" si="8"/>
        <v>0.85336603773584907</v>
      </c>
      <c r="V36" s="5">
        <f t="shared" si="9"/>
        <v>3565.2892836132141</v>
      </c>
      <c r="W36" s="5">
        <f t="shared" si="10"/>
        <v>6257.550716386786</v>
      </c>
      <c r="X36" s="5" t="str">
        <f t="shared" si="11"/>
        <v/>
      </c>
      <c r="Y36" s="5">
        <f t="shared" si="12"/>
        <v>6048</v>
      </c>
      <c r="Z36" s="5">
        <f t="shared" si="13"/>
        <v>5600</v>
      </c>
      <c r="AA36" s="5">
        <f t="shared" si="14"/>
        <v>5000</v>
      </c>
      <c r="AC36" s="39">
        <f t="shared" si="23"/>
        <v>5000</v>
      </c>
      <c r="AD36" s="5">
        <f t="shared" si="15"/>
        <v>4911.42</v>
      </c>
      <c r="AE36" s="5">
        <f t="shared" si="16"/>
        <v>2997.68</v>
      </c>
      <c r="AF36" s="5">
        <f t="shared" si="17"/>
        <v>4746.6670653248084</v>
      </c>
      <c r="AG36" s="5">
        <f t="shared" si="18"/>
        <v>1346.1307163867859</v>
      </c>
      <c r="AH36" s="51">
        <f t="shared" si="19"/>
        <v>0.27408177602135142</v>
      </c>
      <c r="AJ36" s="39">
        <f t="shared" si="20"/>
        <v>4747</v>
      </c>
      <c r="AK36" s="5">
        <f t="shared" si="21"/>
        <v>902</v>
      </c>
      <c r="AL36" s="40">
        <f t="shared" si="22"/>
        <v>5649</v>
      </c>
    </row>
    <row r="37" spans="1:38" ht="50.1" customHeight="1" x14ac:dyDescent="0.25">
      <c r="A37" s="1">
        <v>35</v>
      </c>
      <c r="B37" s="9" t="s">
        <v>21</v>
      </c>
      <c r="C37" s="97" t="s">
        <v>2</v>
      </c>
      <c r="D37" s="41"/>
      <c r="E37" s="43">
        <v>9484</v>
      </c>
      <c r="F37" s="42">
        <f t="shared" si="0"/>
        <v>10728.300799999999</v>
      </c>
      <c r="G37" s="35"/>
      <c r="H37" s="36">
        <v>20805.12</v>
      </c>
      <c r="I37" s="24">
        <f t="shared" si="1"/>
        <v>3952.9727999999996</v>
      </c>
      <c r="J37" s="25">
        <f t="shared" si="2"/>
        <v>24758.092799999999</v>
      </c>
      <c r="K37" s="37">
        <v>19264</v>
      </c>
      <c r="L37" s="24">
        <f t="shared" si="3"/>
        <v>3660.16</v>
      </c>
      <c r="M37" s="38">
        <f t="shared" si="4"/>
        <v>22924.16</v>
      </c>
      <c r="N37" s="36">
        <v>17200</v>
      </c>
      <c r="O37" s="24">
        <f t="shared" si="5"/>
        <v>3268</v>
      </c>
      <c r="P37" s="25">
        <f t="shared" si="6"/>
        <v>20468</v>
      </c>
      <c r="R37" s="44">
        <f t="shared" si="7"/>
        <v>16999.355199999998</v>
      </c>
      <c r="T37" s="45">
        <f t="shared" si="8"/>
        <v>0.79242463095740179</v>
      </c>
      <c r="V37" s="5">
        <f t="shared" si="9"/>
        <v>12565.438819544579</v>
      </c>
      <c r="W37" s="5">
        <f t="shared" si="10"/>
        <v>21433.271580455417</v>
      </c>
      <c r="X37" s="5" t="str">
        <f t="shared" si="11"/>
        <v/>
      </c>
      <c r="Y37" s="5">
        <f t="shared" si="12"/>
        <v>20805.12</v>
      </c>
      <c r="Z37" s="5">
        <f t="shared" si="13"/>
        <v>19264</v>
      </c>
      <c r="AA37" s="5">
        <f t="shared" si="14"/>
        <v>17200</v>
      </c>
      <c r="AC37" s="39">
        <f t="shared" si="23"/>
        <v>17200</v>
      </c>
      <c r="AD37" s="5">
        <f t="shared" si="15"/>
        <v>16999.355199999998</v>
      </c>
      <c r="AE37" s="5">
        <f t="shared" si="16"/>
        <v>10728.300799999999</v>
      </c>
      <c r="AF37" s="5">
        <f t="shared" si="17"/>
        <v>16490.88719116549</v>
      </c>
      <c r="AG37" s="5">
        <f t="shared" si="18"/>
        <v>4433.9163804554182</v>
      </c>
      <c r="AH37" s="51">
        <f t="shared" si="19"/>
        <v>0.26082850368674093</v>
      </c>
      <c r="AJ37" s="39">
        <f t="shared" si="20"/>
        <v>16491</v>
      </c>
      <c r="AK37" s="5">
        <f t="shared" si="21"/>
        <v>3133</v>
      </c>
      <c r="AL37" s="40">
        <f t="shared" si="22"/>
        <v>19624</v>
      </c>
    </row>
    <row r="38" spans="1:38" ht="50.1" customHeight="1" x14ac:dyDescent="0.25">
      <c r="A38" s="1">
        <v>36</v>
      </c>
      <c r="B38" s="9" t="s">
        <v>22</v>
      </c>
      <c r="C38" s="97" t="s">
        <v>2</v>
      </c>
      <c r="D38" s="41"/>
      <c r="E38" s="43">
        <v>9900</v>
      </c>
      <c r="F38" s="42">
        <f t="shared" si="0"/>
        <v>11198.88</v>
      </c>
      <c r="G38" s="35"/>
      <c r="H38" s="36">
        <v>22982.400000000001</v>
      </c>
      <c r="I38" s="24">
        <f t="shared" si="1"/>
        <v>4366.6559999999999</v>
      </c>
      <c r="J38" s="25">
        <f t="shared" si="2"/>
        <v>27349.056</v>
      </c>
      <c r="K38" s="37">
        <v>21280</v>
      </c>
      <c r="L38" s="24">
        <f t="shared" si="3"/>
        <v>4043.2</v>
      </c>
      <c r="M38" s="38">
        <f t="shared" si="4"/>
        <v>25323.200000000001</v>
      </c>
      <c r="N38" s="36">
        <v>19000</v>
      </c>
      <c r="O38" s="24">
        <f t="shared" si="5"/>
        <v>3610</v>
      </c>
      <c r="P38" s="25">
        <f t="shared" si="6"/>
        <v>22610</v>
      </c>
      <c r="R38" s="44">
        <f t="shared" si="7"/>
        <v>18615.32</v>
      </c>
      <c r="T38" s="45">
        <f t="shared" si="8"/>
        <v>0.88033535353535353</v>
      </c>
      <c r="V38" s="5">
        <f t="shared" si="9"/>
        <v>13408.802667374151</v>
      </c>
      <c r="W38" s="5">
        <f t="shared" si="10"/>
        <v>23821.837332625848</v>
      </c>
      <c r="X38" s="5" t="str">
        <f t="shared" si="11"/>
        <v/>
      </c>
      <c r="Y38" s="5">
        <f t="shared" si="12"/>
        <v>22982.400000000001</v>
      </c>
      <c r="Z38" s="5">
        <f t="shared" si="13"/>
        <v>21280</v>
      </c>
      <c r="AA38" s="5">
        <f t="shared" si="14"/>
        <v>19000</v>
      </c>
      <c r="AC38" s="39">
        <f t="shared" si="23"/>
        <v>19000</v>
      </c>
      <c r="AD38" s="5">
        <f t="shared" si="15"/>
        <v>18615.32</v>
      </c>
      <c r="AE38" s="5">
        <f t="shared" si="16"/>
        <v>11198.88</v>
      </c>
      <c r="AF38" s="5">
        <f t="shared" si="17"/>
        <v>17960.72232555733</v>
      </c>
      <c r="AG38" s="5">
        <f t="shared" si="18"/>
        <v>5206.5173326258482</v>
      </c>
      <c r="AH38" s="51">
        <f t="shared" si="19"/>
        <v>0.27968991844490709</v>
      </c>
      <c r="AJ38" s="39">
        <f t="shared" si="20"/>
        <v>17961</v>
      </c>
      <c r="AK38" s="5">
        <f t="shared" si="21"/>
        <v>3413</v>
      </c>
      <c r="AL38" s="40">
        <f t="shared" si="22"/>
        <v>21374</v>
      </c>
    </row>
    <row r="39" spans="1:38" ht="50.1" customHeight="1" x14ac:dyDescent="0.25">
      <c r="A39" s="1">
        <v>37</v>
      </c>
      <c r="B39" s="9" t="s">
        <v>24</v>
      </c>
      <c r="C39" s="97" t="s">
        <v>2</v>
      </c>
      <c r="D39" s="41"/>
      <c r="E39" s="43">
        <v>3699</v>
      </c>
      <c r="F39" s="42">
        <f t="shared" si="0"/>
        <v>4184.3087999999998</v>
      </c>
      <c r="G39" s="35"/>
      <c r="H39" s="36">
        <v>10886.4</v>
      </c>
      <c r="I39" s="24">
        <f t="shared" si="1"/>
        <v>2068.4160000000002</v>
      </c>
      <c r="J39" s="25">
        <f t="shared" si="2"/>
        <v>12954.815999999999</v>
      </c>
      <c r="K39" s="37">
        <v>10080</v>
      </c>
      <c r="L39" s="24">
        <f t="shared" si="3"/>
        <v>1915.2</v>
      </c>
      <c r="M39" s="38">
        <f t="shared" si="4"/>
        <v>11995.2</v>
      </c>
      <c r="N39" s="36">
        <v>9000</v>
      </c>
      <c r="O39" s="24">
        <f t="shared" si="5"/>
        <v>1710</v>
      </c>
      <c r="P39" s="25">
        <f t="shared" si="6"/>
        <v>10710</v>
      </c>
      <c r="R39" s="44">
        <f t="shared" si="7"/>
        <v>8537.6772000000001</v>
      </c>
      <c r="T39" s="45">
        <f t="shared" si="8"/>
        <v>1.3081041362530414</v>
      </c>
      <c r="V39" s="5">
        <f t="shared" si="9"/>
        <v>5534.300366713951</v>
      </c>
      <c r="W39" s="5">
        <f t="shared" si="10"/>
        <v>11541.054033286049</v>
      </c>
      <c r="X39" s="5" t="str">
        <f t="shared" si="11"/>
        <v/>
      </c>
      <c r="Y39" s="5">
        <f t="shared" si="12"/>
        <v>10886.4</v>
      </c>
      <c r="Z39" s="5">
        <f t="shared" si="13"/>
        <v>10080</v>
      </c>
      <c r="AA39" s="5">
        <f t="shared" si="14"/>
        <v>9000</v>
      </c>
      <c r="AC39" s="39">
        <f t="shared" si="23"/>
        <v>9000</v>
      </c>
      <c r="AD39" s="5">
        <f t="shared" si="15"/>
        <v>8537.6772000000001</v>
      </c>
      <c r="AE39" s="5">
        <f t="shared" si="16"/>
        <v>4184.3087999999998</v>
      </c>
      <c r="AF39" s="5">
        <f t="shared" si="17"/>
        <v>8017.7546848003913</v>
      </c>
      <c r="AG39" s="5">
        <f t="shared" si="18"/>
        <v>3003.3768332860495</v>
      </c>
      <c r="AH39" s="51">
        <f t="shared" si="19"/>
        <v>0.35177915057341935</v>
      </c>
      <c r="AJ39" s="39">
        <f t="shared" si="20"/>
        <v>8018</v>
      </c>
      <c r="AK39" s="5">
        <f t="shared" si="21"/>
        <v>1523</v>
      </c>
      <c r="AL39" s="40">
        <f t="shared" si="22"/>
        <v>9541</v>
      </c>
    </row>
    <row r="40" spans="1:38" ht="50.1" customHeight="1" x14ac:dyDescent="0.25">
      <c r="A40" s="1">
        <v>38</v>
      </c>
      <c r="B40" s="9" t="s">
        <v>28</v>
      </c>
      <c r="C40" s="97" t="s">
        <v>2</v>
      </c>
      <c r="D40" s="41"/>
      <c r="E40" s="43">
        <v>5550</v>
      </c>
      <c r="F40" s="42">
        <f t="shared" si="0"/>
        <v>6278.16</v>
      </c>
      <c r="G40" s="35"/>
      <c r="H40" s="36">
        <v>16450.560000000001</v>
      </c>
      <c r="I40" s="24">
        <f t="shared" si="1"/>
        <v>3125.6064000000001</v>
      </c>
      <c r="J40" s="25">
        <f t="shared" si="2"/>
        <v>19576.166400000002</v>
      </c>
      <c r="K40" s="37">
        <v>15232</v>
      </c>
      <c r="L40" s="24">
        <f t="shared" si="3"/>
        <v>2894.08</v>
      </c>
      <c r="M40" s="38">
        <f t="shared" si="4"/>
        <v>18126.080000000002</v>
      </c>
      <c r="N40" s="36">
        <v>13600</v>
      </c>
      <c r="O40" s="24">
        <f t="shared" si="5"/>
        <v>2584</v>
      </c>
      <c r="P40" s="25">
        <f t="shared" si="6"/>
        <v>16184</v>
      </c>
      <c r="R40" s="44">
        <f t="shared" si="7"/>
        <v>12890.18</v>
      </c>
      <c r="T40" s="45">
        <f t="shared" si="8"/>
        <v>1.3225549549549549</v>
      </c>
      <c r="V40" s="5">
        <f t="shared" si="9"/>
        <v>8330.0966831588121</v>
      </c>
      <c r="W40" s="5">
        <f t="shared" si="10"/>
        <v>17450.263316841188</v>
      </c>
      <c r="X40" s="5" t="str">
        <f t="shared" si="11"/>
        <v/>
      </c>
      <c r="Y40" s="5">
        <f t="shared" si="12"/>
        <v>16450.560000000001</v>
      </c>
      <c r="Z40" s="5">
        <f t="shared" si="13"/>
        <v>15232</v>
      </c>
      <c r="AA40" s="5">
        <f t="shared" si="14"/>
        <v>13600</v>
      </c>
      <c r="AC40" s="39">
        <f t="shared" si="23"/>
        <v>13600</v>
      </c>
      <c r="AD40" s="5">
        <f t="shared" si="15"/>
        <v>12890.18</v>
      </c>
      <c r="AE40" s="5">
        <f t="shared" si="16"/>
        <v>6278.16</v>
      </c>
      <c r="AF40" s="5">
        <f t="shared" si="17"/>
        <v>12094.202232995107</v>
      </c>
      <c r="AG40" s="5">
        <f t="shared" si="18"/>
        <v>4560.0833168411882</v>
      </c>
      <c r="AH40" s="51">
        <f t="shared" si="19"/>
        <v>0.3537641302791108</v>
      </c>
      <c r="AJ40" s="39">
        <f t="shared" si="20"/>
        <v>12094</v>
      </c>
      <c r="AK40" s="5">
        <f t="shared" si="21"/>
        <v>2298</v>
      </c>
      <c r="AL40" s="40">
        <f t="shared" si="22"/>
        <v>14392</v>
      </c>
    </row>
    <row r="41" spans="1:38" ht="50.1" customHeight="1" x14ac:dyDescent="0.25">
      <c r="A41" s="1">
        <v>39</v>
      </c>
      <c r="B41" s="9" t="s">
        <v>25</v>
      </c>
      <c r="C41" s="97" t="s">
        <v>2</v>
      </c>
      <c r="D41" s="41"/>
      <c r="E41" s="43">
        <v>5450</v>
      </c>
      <c r="F41" s="42">
        <f t="shared" si="0"/>
        <v>6165.04</v>
      </c>
      <c r="G41" s="35"/>
      <c r="H41" s="36">
        <v>11975.04</v>
      </c>
      <c r="I41" s="24">
        <f t="shared" si="1"/>
        <v>2275.2575999999999</v>
      </c>
      <c r="J41" s="25">
        <f t="shared" si="2"/>
        <v>14250.297600000002</v>
      </c>
      <c r="K41" s="37">
        <v>11088</v>
      </c>
      <c r="L41" s="24">
        <f t="shared" si="3"/>
        <v>2106.7199999999998</v>
      </c>
      <c r="M41" s="38">
        <f t="shared" si="4"/>
        <v>13194.72</v>
      </c>
      <c r="N41" s="36">
        <v>9900</v>
      </c>
      <c r="O41" s="24">
        <f t="shared" si="5"/>
        <v>1881</v>
      </c>
      <c r="P41" s="25">
        <f t="shared" si="6"/>
        <v>11781</v>
      </c>
      <c r="R41" s="44">
        <f t="shared" si="7"/>
        <v>9782.02</v>
      </c>
      <c r="T41" s="45">
        <f t="shared" si="8"/>
        <v>0.7948660550458716</v>
      </c>
      <c r="V41" s="5">
        <f t="shared" si="9"/>
        <v>7225.2392062673807</v>
      </c>
      <c r="W41" s="5">
        <f t="shared" si="10"/>
        <v>12338.80079373262</v>
      </c>
      <c r="X41" s="5" t="str">
        <f t="shared" si="11"/>
        <v/>
      </c>
      <c r="Y41" s="5">
        <f t="shared" si="12"/>
        <v>11975.04</v>
      </c>
      <c r="Z41" s="5">
        <f t="shared" si="13"/>
        <v>11088</v>
      </c>
      <c r="AA41" s="5">
        <f t="shared" si="14"/>
        <v>9900</v>
      </c>
      <c r="AC41" s="39">
        <f t="shared" si="23"/>
        <v>9900</v>
      </c>
      <c r="AD41" s="5">
        <f t="shared" si="15"/>
        <v>9782.02</v>
      </c>
      <c r="AE41" s="5">
        <f t="shared" si="16"/>
        <v>6165.04</v>
      </c>
      <c r="AF41" s="5">
        <f t="shared" si="17"/>
        <v>9488.0140872843313</v>
      </c>
      <c r="AG41" s="5">
        <f t="shared" si="18"/>
        <v>2556.7807937326193</v>
      </c>
      <c r="AH41" s="51">
        <f t="shared" si="19"/>
        <v>0.26137554346981701</v>
      </c>
      <c r="AJ41" s="39">
        <f t="shared" si="20"/>
        <v>9488</v>
      </c>
      <c r="AK41" s="5">
        <f t="shared" si="21"/>
        <v>1803</v>
      </c>
      <c r="AL41" s="40">
        <f t="shared" si="22"/>
        <v>11291</v>
      </c>
    </row>
    <row r="42" spans="1:38" ht="50.1" customHeight="1" x14ac:dyDescent="0.25">
      <c r="A42" s="1">
        <v>40</v>
      </c>
      <c r="B42" s="9" t="s">
        <v>26</v>
      </c>
      <c r="C42" s="97" t="s">
        <v>2</v>
      </c>
      <c r="D42" s="41"/>
      <c r="E42" s="43">
        <v>5756</v>
      </c>
      <c r="F42" s="42">
        <f t="shared" si="0"/>
        <v>6511.1872000000003</v>
      </c>
      <c r="G42" s="35"/>
      <c r="H42" s="36">
        <v>14273.28</v>
      </c>
      <c r="I42" s="24">
        <f t="shared" si="1"/>
        <v>2711.9232000000002</v>
      </c>
      <c r="J42" s="25">
        <f t="shared" si="2"/>
        <v>16985.2032</v>
      </c>
      <c r="K42" s="37">
        <v>13216</v>
      </c>
      <c r="L42" s="24">
        <f t="shared" si="3"/>
        <v>2511.04</v>
      </c>
      <c r="M42" s="38">
        <f t="shared" si="4"/>
        <v>15727.04</v>
      </c>
      <c r="N42" s="36">
        <v>11800</v>
      </c>
      <c r="O42" s="24">
        <f t="shared" si="5"/>
        <v>2242</v>
      </c>
      <c r="P42" s="25">
        <f t="shared" si="6"/>
        <v>14042</v>
      </c>
      <c r="R42" s="44">
        <f t="shared" si="7"/>
        <v>11450.1168</v>
      </c>
      <c r="T42" s="45">
        <f t="shared" si="8"/>
        <v>0.98924892286309929</v>
      </c>
      <c r="V42" s="5">
        <f t="shared" si="9"/>
        <v>8005.1186008096192</v>
      </c>
      <c r="W42" s="5">
        <f t="shared" si="10"/>
        <v>14895.11499919038</v>
      </c>
      <c r="X42" s="5" t="str">
        <f t="shared" si="11"/>
        <v/>
      </c>
      <c r="Y42" s="5">
        <f t="shared" si="12"/>
        <v>14273.28</v>
      </c>
      <c r="Z42" s="5">
        <f t="shared" si="13"/>
        <v>13216</v>
      </c>
      <c r="AA42" s="5">
        <f t="shared" si="14"/>
        <v>11800</v>
      </c>
      <c r="AC42" s="39">
        <f t="shared" si="23"/>
        <v>11800</v>
      </c>
      <c r="AD42" s="5">
        <f t="shared" si="15"/>
        <v>11450.1168</v>
      </c>
      <c r="AE42" s="5">
        <f t="shared" si="16"/>
        <v>6511.1872000000003</v>
      </c>
      <c r="AF42" s="5">
        <f t="shared" si="17"/>
        <v>10972.144060696755</v>
      </c>
      <c r="AG42" s="5">
        <f t="shared" si="18"/>
        <v>3444.998199190381</v>
      </c>
      <c r="AH42" s="51">
        <f t="shared" si="19"/>
        <v>0.30087013603130941</v>
      </c>
      <c r="AJ42" s="39">
        <f t="shared" si="20"/>
        <v>10972</v>
      </c>
      <c r="AK42" s="5">
        <f t="shared" si="21"/>
        <v>2085</v>
      </c>
      <c r="AL42" s="40">
        <f t="shared" si="22"/>
        <v>13057</v>
      </c>
    </row>
    <row r="43" spans="1:38" ht="50.1" customHeight="1" x14ac:dyDescent="0.25">
      <c r="A43" s="1">
        <v>41</v>
      </c>
      <c r="B43" s="9" t="s">
        <v>27</v>
      </c>
      <c r="C43" s="97" t="s">
        <v>2</v>
      </c>
      <c r="D43" s="41"/>
      <c r="E43" s="43">
        <v>16648</v>
      </c>
      <c r="F43" s="42">
        <f t="shared" si="0"/>
        <v>18832.2176</v>
      </c>
      <c r="G43" s="35"/>
      <c r="H43" s="36">
        <v>32659.200000000001</v>
      </c>
      <c r="I43" s="24">
        <f t="shared" si="1"/>
        <v>6205.2480000000005</v>
      </c>
      <c r="J43" s="25">
        <f t="shared" si="2"/>
        <v>38864.448000000004</v>
      </c>
      <c r="K43" s="37">
        <v>30240</v>
      </c>
      <c r="L43" s="24">
        <f t="shared" si="3"/>
        <v>5745.6</v>
      </c>
      <c r="M43" s="38">
        <f t="shared" si="4"/>
        <v>35985.599999999999</v>
      </c>
      <c r="N43" s="36">
        <v>27000</v>
      </c>
      <c r="O43" s="24">
        <f t="shared" si="5"/>
        <v>5130</v>
      </c>
      <c r="P43" s="25">
        <f t="shared" si="6"/>
        <v>32130</v>
      </c>
      <c r="R43" s="44">
        <f t="shared" si="7"/>
        <v>27182.8544</v>
      </c>
      <c r="T43" s="45">
        <f t="shared" si="8"/>
        <v>0.63280000000000003</v>
      </c>
      <c r="V43" s="5">
        <f t="shared" si="9"/>
        <v>21152.291379094124</v>
      </c>
      <c r="W43" s="5">
        <f t="shared" si="10"/>
        <v>33213.417420905876</v>
      </c>
      <c r="X43" s="5" t="str">
        <f t="shared" si="11"/>
        <v/>
      </c>
      <c r="Y43" s="5">
        <f t="shared" si="12"/>
        <v>32659.200000000001</v>
      </c>
      <c r="Z43" s="5">
        <f t="shared" si="13"/>
        <v>30240</v>
      </c>
      <c r="AA43" s="5">
        <f t="shared" si="14"/>
        <v>27000</v>
      </c>
      <c r="AC43" s="39">
        <f t="shared" si="23"/>
        <v>27000</v>
      </c>
      <c r="AD43" s="5">
        <f t="shared" si="15"/>
        <v>27182.8544</v>
      </c>
      <c r="AE43" s="5">
        <f t="shared" si="16"/>
        <v>18832.2176</v>
      </c>
      <c r="AF43" s="5">
        <f t="shared" si="17"/>
        <v>26620.311876068648</v>
      </c>
      <c r="AG43" s="5">
        <f t="shared" si="18"/>
        <v>6030.5630209058781</v>
      </c>
      <c r="AH43" s="51">
        <f t="shared" si="19"/>
        <v>0.22185172065321729</v>
      </c>
      <c r="AJ43" s="39">
        <f t="shared" si="20"/>
        <v>26620</v>
      </c>
      <c r="AK43" s="5">
        <f t="shared" si="21"/>
        <v>5058</v>
      </c>
      <c r="AL43" s="40">
        <f t="shared" si="22"/>
        <v>31678</v>
      </c>
    </row>
    <row r="44" spans="1:38" ht="50.1" customHeight="1" x14ac:dyDescent="0.25">
      <c r="A44" s="1">
        <v>42</v>
      </c>
      <c r="B44" s="9" t="s">
        <v>23</v>
      </c>
      <c r="C44" s="97" t="s">
        <v>2</v>
      </c>
      <c r="D44" s="41"/>
      <c r="E44" s="43">
        <v>5400</v>
      </c>
      <c r="F44" s="42">
        <f t="shared" si="0"/>
        <v>6108.48</v>
      </c>
      <c r="G44" s="35"/>
      <c r="H44" s="36">
        <v>14757.12</v>
      </c>
      <c r="I44" s="24">
        <f t="shared" si="1"/>
        <v>2803.8528000000001</v>
      </c>
      <c r="J44" s="25">
        <f t="shared" si="2"/>
        <v>17560.9728</v>
      </c>
      <c r="K44" s="37">
        <v>13664</v>
      </c>
      <c r="L44" s="24">
        <f t="shared" si="3"/>
        <v>2596.16</v>
      </c>
      <c r="M44" s="38">
        <f t="shared" si="4"/>
        <v>16260.16</v>
      </c>
      <c r="N44" s="36">
        <v>12200</v>
      </c>
      <c r="O44" s="24">
        <f t="shared" si="5"/>
        <v>2318</v>
      </c>
      <c r="P44" s="25">
        <f t="shared" si="6"/>
        <v>14518</v>
      </c>
      <c r="R44" s="44">
        <f t="shared" si="7"/>
        <v>11682.4</v>
      </c>
      <c r="T44" s="45">
        <f t="shared" si="8"/>
        <v>1.1634074074074074</v>
      </c>
      <c r="V44" s="5">
        <f t="shared" si="9"/>
        <v>7821.6083901182465</v>
      </c>
      <c r="W44" s="5">
        <f t="shared" si="10"/>
        <v>15543.191609881753</v>
      </c>
      <c r="X44" s="5" t="str">
        <f t="shared" si="11"/>
        <v/>
      </c>
      <c r="Y44" s="5">
        <f t="shared" si="12"/>
        <v>14757.12</v>
      </c>
      <c r="Z44" s="5">
        <f t="shared" si="13"/>
        <v>13664</v>
      </c>
      <c r="AA44" s="5">
        <f t="shared" si="14"/>
        <v>12200</v>
      </c>
      <c r="AC44" s="39">
        <f t="shared" si="23"/>
        <v>12200</v>
      </c>
      <c r="AD44" s="5">
        <f t="shared" si="15"/>
        <v>11682.4</v>
      </c>
      <c r="AE44" s="5">
        <f t="shared" si="16"/>
        <v>6108.48</v>
      </c>
      <c r="AF44" s="5">
        <f t="shared" si="17"/>
        <v>11071.796944695045</v>
      </c>
      <c r="AG44" s="5">
        <f t="shared" si="18"/>
        <v>3860.7916098817536</v>
      </c>
      <c r="AH44" s="51">
        <f t="shared" si="19"/>
        <v>0.33047932016381509</v>
      </c>
      <c r="AJ44" s="39">
        <f t="shared" si="20"/>
        <v>11072</v>
      </c>
      <c r="AK44" s="5">
        <f t="shared" si="21"/>
        <v>2104</v>
      </c>
      <c r="AL44" s="40">
        <f t="shared" si="22"/>
        <v>13176</v>
      </c>
    </row>
    <row r="45" spans="1:38" ht="50.1" customHeight="1" x14ac:dyDescent="0.25">
      <c r="A45" s="1">
        <v>43</v>
      </c>
      <c r="B45" s="9" t="s">
        <v>29</v>
      </c>
      <c r="C45" s="97" t="s">
        <v>2</v>
      </c>
      <c r="D45" s="41"/>
      <c r="E45" s="43">
        <v>638</v>
      </c>
      <c r="F45" s="42">
        <f t="shared" si="0"/>
        <v>721.7056</v>
      </c>
      <c r="G45" s="35"/>
      <c r="H45" s="36">
        <v>3628.8</v>
      </c>
      <c r="I45" s="24">
        <f t="shared" si="1"/>
        <v>689.47199999999998</v>
      </c>
      <c r="J45" s="25">
        <f t="shared" si="2"/>
        <v>4318.2719999999999</v>
      </c>
      <c r="K45" s="37">
        <v>3360</v>
      </c>
      <c r="L45" s="24">
        <f t="shared" si="3"/>
        <v>638.4</v>
      </c>
      <c r="M45" s="38">
        <f t="shared" si="4"/>
        <v>3998.4</v>
      </c>
      <c r="N45" s="36">
        <v>3000</v>
      </c>
      <c r="O45" s="24">
        <f t="shared" si="5"/>
        <v>570</v>
      </c>
      <c r="P45" s="25">
        <f t="shared" si="6"/>
        <v>3570</v>
      </c>
      <c r="R45" s="44">
        <f t="shared" si="7"/>
        <v>2677.6264000000001</v>
      </c>
      <c r="T45" s="45">
        <f t="shared" si="8"/>
        <v>3.1969065830721006</v>
      </c>
      <c r="V45" s="5">
        <f t="shared" si="9"/>
        <v>1348.4768145929095</v>
      </c>
      <c r="W45" s="5">
        <f t="shared" si="10"/>
        <v>4006.775985407091</v>
      </c>
      <c r="X45" s="5" t="str">
        <f t="shared" si="11"/>
        <v/>
      </c>
      <c r="Y45" s="5">
        <f t="shared" si="12"/>
        <v>3628.8</v>
      </c>
      <c r="Z45" s="5">
        <f t="shared" si="13"/>
        <v>3360</v>
      </c>
      <c r="AA45" s="5">
        <f t="shared" si="14"/>
        <v>3000</v>
      </c>
      <c r="AC45" s="39">
        <f t="shared" si="23"/>
        <v>3000</v>
      </c>
      <c r="AD45" s="5">
        <f t="shared" si="15"/>
        <v>2677.6264000000001</v>
      </c>
      <c r="AE45" s="5">
        <f t="shared" si="16"/>
        <v>721.7056</v>
      </c>
      <c r="AF45" s="5">
        <f t="shared" si="17"/>
        <v>2266.7097361346882</v>
      </c>
      <c r="AG45" s="5">
        <f t="shared" si="18"/>
        <v>1329.1495854070906</v>
      </c>
      <c r="AH45" s="51">
        <f t="shared" si="19"/>
        <v>0.4963909772502581</v>
      </c>
      <c r="AJ45" s="39">
        <f t="shared" si="20"/>
        <v>2267</v>
      </c>
      <c r="AK45" s="5">
        <f t="shared" si="21"/>
        <v>431</v>
      </c>
      <c r="AL45" s="40">
        <f t="shared" si="22"/>
        <v>2698</v>
      </c>
    </row>
    <row r="46" spans="1:38" ht="50.1" customHeight="1" x14ac:dyDescent="0.25">
      <c r="A46" s="1">
        <v>44</v>
      </c>
      <c r="B46" s="9" t="s">
        <v>189</v>
      </c>
      <c r="C46" s="97" t="s">
        <v>2</v>
      </c>
      <c r="D46" s="41"/>
      <c r="E46" s="43">
        <v>2100</v>
      </c>
      <c r="F46" s="42">
        <f t="shared" si="0"/>
        <v>2375.52</v>
      </c>
      <c r="G46" s="35"/>
      <c r="H46" s="36">
        <v>9434.8799999999992</v>
      </c>
      <c r="I46" s="24">
        <f t="shared" si="1"/>
        <v>1792.6271999999997</v>
      </c>
      <c r="J46" s="25">
        <f t="shared" si="2"/>
        <v>11227.507199999998</v>
      </c>
      <c r="K46" s="37">
        <v>8736</v>
      </c>
      <c r="L46" s="24">
        <f t="shared" si="3"/>
        <v>1659.84</v>
      </c>
      <c r="M46" s="38">
        <f t="shared" si="4"/>
        <v>10395.84</v>
      </c>
      <c r="N46" s="36">
        <v>7800</v>
      </c>
      <c r="O46" s="24">
        <f t="shared" si="5"/>
        <v>1482</v>
      </c>
      <c r="P46" s="25">
        <f t="shared" si="6"/>
        <v>9282</v>
      </c>
      <c r="R46" s="44">
        <f t="shared" si="7"/>
        <v>7086.6</v>
      </c>
      <c r="T46" s="45">
        <f t="shared" si="8"/>
        <v>2.3745714285714286</v>
      </c>
      <c r="V46" s="5">
        <f t="shared" si="9"/>
        <v>3875.2579313937936</v>
      </c>
      <c r="W46" s="5">
        <f t="shared" si="10"/>
        <v>10297.942068606208</v>
      </c>
      <c r="X46" s="5" t="str">
        <f t="shared" si="11"/>
        <v/>
      </c>
      <c r="Y46" s="5">
        <f t="shared" si="12"/>
        <v>9434.8799999999992</v>
      </c>
      <c r="Z46" s="5">
        <f t="shared" si="13"/>
        <v>8736</v>
      </c>
      <c r="AA46" s="5">
        <f t="shared" si="14"/>
        <v>7800</v>
      </c>
      <c r="AC46" s="39">
        <f t="shared" si="23"/>
        <v>7800</v>
      </c>
      <c r="AD46" s="5">
        <f t="shared" si="15"/>
        <v>7086.6</v>
      </c>
      <c r="AE46" s="5">
        <f t="shared" si="16"/>
        <v>2375.52</v>
      </c>
      <c r="AF46" s="5">
        <f t="shared" si="17"/>
        <v>6251.3753368223524</v>
      </c>
      <c r="AG46" s="5">
        <f t="shared" si="18"/>
        <v>3211.3420686062068</v>
      </c>
      <c r="AH46" s="51">
        <f t="shared" si="19"/>
        <v>0.45315695377278337</v>
      </c>
      <c r="AJ46" s="39">
        <f t="shared" si="20"/>
        <v>6251</v>
      </c>
      <c r="AK46" s="5">
        <f t="shared" si="21"/>
        <v>1188</v>
      </c>
      <c r="AL46" s="40">
        <f t="shared" si="22"/>
        <v>7439</v>
      </c>
    </row>
    <row r="47" spans="1:38" ht="50.1" customHeight="1" x14ac:dyDescent="0.25">
      <c r="A47" s="1">
        <v>45</v>
      </c>
      <c r="B47" s="9" t="s">
        <v>407</v>
      </c>
      <c r="C47" s="97" t="s">
        <v>2</v>
      </c>
      <c r="D47" s="41"/>
      <c r="E47" s="43">
        <v>36050.420168067227</v>
      </c>
      <c r="F47" s="42">
        <f t="shared" si="0"/>
        <v>40780.235294117643</v>
      </c>
      <c r="G47" s="35"/>
      <c r="H47" s="36">
        <v>96526.080000000002</v>
      </c>
      <c r="I47" s="24">
        <f t="shared" si="1"/>
        <v>18339.9552</v>
      </c>
      <c r="J47" s="25">
        <f t="shared" si="2"/>
        <v>114866.0352</v>
      </c>
      <c r="K47" s="37">
        <v>89376</v>
      </c>
      <c r="L47" s="24">
        <f t="shared" si="3"/>
        <v>16981.439999999999</v>
      </c>
      <c r="M47" s="38">
        <f t="shared" si="4"/>
        <v>106357.44</v>
      </c>
      <c r="N47" s="36">
        <v>79800</v>
      </c>
      <c r="O47" s="24">
        <f t="shared" si="5"/>
        <v>15162</v>
      </c>
      <c r="P47" s="25">
        <f t="shared" si="6"/>
        <v>94962</v>
      </c>
      <c r="R47" s="44">
        <f t="shared" si="7"/>
        <v>76620.578823529417</v>
      </c>
      <c r="T47" s="45">
        <f t="shared" si="8"/>
        <v>1.1253726993006994</v>
      </c>
      <c r="V47" s="5">
        <f t="shared" si="9"/>
        <v>51763.864842532523</v>
      </c>
      <c r="W47" s="5">
        <f t="shared" si="10"/>
        <v>101477.29280452631</v>
      </c>
      <c r="X47" s="5" t="str">
        <f t="shared" si="11"/>
        <v/>
      </c>
      <c r="Y47" s="5">
        <f t="shared" si="12"/>
        <v>96526.080000000002</v>
      </c>
      <c r="Z47" s="5">
        <f t="shared" si="13"/>
        <v>89376</v>
      </c>
      <c r="AA47" s="5">
        <f t="shared" si="14"/>
        <v>79800</v>
      </c>
      <c r="AC47" s="39">
        <f t="shared" si="23"/>
        <v>79800</v>
      </c>
      <c r="AD47" s="5">
        <f t="shared" si="15"/>
        <v>76620.578823529417</v>
      </c>
      <c r="AE47" s="5">
        <f t="shared" si="16"/>
        <v>40780.235294117643</v>
      </c>
      <c r="AF47" s="5">
        <f t="shared" si="17"/>
        <v>72791.312553242766</v>
      </c>
      <c r="AG47" s="5">
        <f t="shared" si="18"/>
        <v>24856.713980996894</v>
      </c>
      <c r="AH47" s="51">
        <f t="shared" si="19"/>
        <v>0.32441302797054367</v>
      </c>
      <c r="AJ47" s="39">
        <f t="shared" si="20"/>
        <v>72791</v>
      </c>
      <c r="AK47" s="5">
        <f t="shared" si="21"/>
        <v>13830</v>
      </c>
      <c r="AL47" s="40">
        <f t="shared" si="22"/>
        <v>86621</v>
      </c>
    </row>
    <row r="48" spans="1:38" ht="50.1" customHeight="1" x14ac:dyDescent="0.25">
      <c r="A48" s="1">
        <v>46</v>
      </c>
      <c r="B48" s="9" t="s">
        <v>143</v>
      </c>
      <c r="C48" s="97" t="s">
        <v>93</v>
      </c>
      <c r="D48" s="41"/>
      <c r="E48" s="43">
        <v>7200</v>
      </c>
      <c r="F48" s="42">
        <f t="shared" si="0"/>
        <v>8144.64</v>
      </c>
      <c r="G48" s="35"/>
      <c r="H48" s="36">
        <v>18869.759999999998</v>
      </c>
      <c r="I48" s="24">
        <f t="shared" si="1"/>
        <v>3585.2543999999994</v>
      </c>
      <c r="J48" s="25">
        <f t="shared" si="2"/>
        <v>22455.014399999996</v>
      </c>
      <c r="K48" s="37">
        <v>17472</v>
      </c>
      <c r="L48" s="24">
        <f t="shared" si="3"/>
        <v>3319.68</v>
      </c>
      <c r="M48" s="38">
        <f t="shared" si="4"/>
        <v>20791.68</v>
      </c>
      <c r="N48" s="36">
        <v>15600</v>
      </c>
      <c r="O48" s="24">
        <f t="shared" si="5"/>
        <v>2964</v>
      </c>
      <c r="P48" s="25">
        <f t="shared" si="6"/>
        <v>18564</v>
      </c>
      <c r="R48" s="44">
        <f t="shared" si="7"/>
        <v>15021.599999999999</v>
      </c>
      <c r="T48" s="45">
        <f t="shared" si="8"/>
        <v>1.0863333333333332</v>
      </c>
      <c r="V48" s="5">
        <f t="shared" si="9"/>
        <v>10245.272228332726</v>
      </c>
      <c r="W48" s="5">
        <f t="shared" si="10"/>
        <v>19797.927771667273</v>
      </c>
      <c r="X48" s="5" t="str">
        <f t="shared" si="11"/>
        <v/>
      </c>
      <c r="Y48" s="5">
        <f t="shared" si="12"/>
        <v>18869.759999999998</v>
      </c>
      <c r="Z48" s="5">
        <f t="shared" si="13"/>
        <v>17472</v>
      </c>
      <c r="AA48" s="5">
        <f t="shared" si="14"/>
        <v>15600</v>
      </c>
      <c r="AC48" s="39">
        <f t="shared" si="23"/>
        <v>15600</v>
      </c>
      <c r="AD48" s="5">
        <f t="shared" si="15"/>
        <v>15021.599999999999</v>
      </c>
      <c r="AE48" s="5">
        <f t="shared" si="16"/>
        <v>8144.64</v>
      </c>
      <c r="AF48" s="5">
        <f t="shared" si="17"/>
        <v>14306.268518822531</v>
      </c>
      <c r="AG48" s="5">
        <f t="shared" si="18"/>
        <v>4776.3277716672728</v>
      </c>
      <c r="AH48" s="51">
        <f t="shared" si="19"/>
        <v>0.3179639833085206</v>
      </c>
      <c r="AJ48" s="39">
        <f t="shared" si="20"/>
        <v>14306</v>
      </c>
      <c r="AK48" s="5">
        <f t="shared" si="21"/>
        <v>2718</v>
      </c>
      <c r="AL48" s="40">
        <f t="shared" si="22"/>
        <v>17024</v>
      </c>
    </row>
    <row r="49" spans="1:38" ht="50.1" customHeight="1" x14ac:dyDescent="0.25">
      <c r="A49" s="1">
        <v>47</v>
      </c>
      <c r="B49" s="9" t="s">
        <v>144</v>
      </c>
      <c r="C49" s="97" t="s">
        <v>2</v>
      </c>
      <c r="D49" s="41"/>
      <c r="E49" s="43">
        <v>393637</v>
      </c>
      <c r="F49" s="42">
        <f t="shared" si="0"/>
        <v>445282.17440000002</v>
      </c>
      <c r="G49" s="35"/>
      <c r="H49" s="36">
        <v>992355.83999999997</v>
      </c>
      <c r="I49" s="24">
        <f t="shared" si="1"/>
        <v>188547.6096</v>
      </c>
      <c r="J49" s="25">
        <f t="shared" si="2"/>
        <v>1180903.4495999999</v>
      </c>
      <c r="K49" s="37">
        <v>918848</v>
      </c>
      <c r="L49" s="24">
        <f t="shared" si="3"/>
        <v>174581.12</v>
      </c>
      <c r="M49" s="38">
        <f t="shared" si="4"/>
        <v>1093429.1200000001</v>
      </c>
      <c r="N49" s="36">
        <v>820400</v>
      </c>
      <c r="O49" s="24">
        <f t="shared" si="5"/>
        <v>155876</v>
      </c>
      <c r="P49" s="25">
        <f t="shared" si="6"/>
        <v>976276</v>
      </c>
      <c r="R49" s="44">
        <f t="shared" si="7"/>
        <v>794221.50359999994</v>
      </c>
      <c r="T49" s="45">
        <f t="shared" si="8"/>
        <v>1.0176495187190226</v>
      </c>
      <c r="V49" s="5">
        <f t="shared" si="9"/>
        <v>551162.56150164222</v>
      </c>
      <c r="W49" s="5">
        <f t="shared" si="10"/>
        <v>1037280.4456983577</v>
      </c>
      <c r="X49" s="5" t="str">
        <f t="shared" si="11"/>
        <v/>
      </c>
      <c r="Y49" s="5">
        <f t="shared" si="12"/>
        <v>992355.83999999997</v>
      </c>
      <c r="Z49" s="5">
        <f t="shared" si="13"/>
        <v>918848</v>
      </c>
      <c r="AA49" s="5">
        <f t="shared" si="14"/>
        <v>820400</v>
      </c>
      <c r="AC49" s="39">
        <f t="shared" si="23"/>
        <v>820400</v>
      </c>
      <c r="AD49" s="5">
        <f t="shared" si="15"/>
        <v>794221.50359999994</v>
      </c>
      <c r="AE49" s="5">
        <f t="shared" si="16"/>
        <v>445282.17440000002</v>
      </c>
      <c r="AF49" s="5">
        <f t="shared" si="17"/>
        <v>759701.5568725277</v>
      </c>
      <c r="AG49" s="5">
        <f t="shared" si="18"/>
        <v>243058.94209835774</v>
      </c>
      <c r="AH49" s="51">
        <f t="shared" si="19"/>
        <v>0.30603419952322447</v>
      </c>
      <c r="AJ49" s="39">
        <f t="shared" si="20"/>
        <v>759702</v>
      </c>
      <c r="AK49" s="5">
        <f t="shared" si="21"/>
        <v>144343</v>
      </c>
      <c r="AL49" s="40">
        <f t="shared" si="22"/>
        <v>904045</v>
      </c>
    </row>
    <row r="50" spans="1:38" ht="50.1" customHeight="1" x14ac:dyDescent="0.25">
      <c r="A50" s="1">
        <v>48</v>
      </c>
      <c r="B50" s="9" t="s">
        <v>145</v>
      </c>
      <c r="C50" s="97" t="s">
        <v>93</v>
      </c>
      <c r="D50" s="41"/>
      <c r="E50" s="43">
        <v>3088</v>
      </c>
      <c r="F50" s="42">
        <f t="shared" si="0"/>
        <v>3493.1455999999998</v>
      </c>
      <c r="G50" s="35"/>
      <c r="H50" s="36">
        <v>7547.9</v>
      </c>
      <c r="I50" s="24">
        <f t="shared" si="1"/>
        <v>1434.1010000000001</v>
      </c>
      <c r="J50" s="25">
        <f t="shared" si="2"/>
        <v>8982.0010000000002</v>
      </c>
      <c r="K50" s="37">
        <v>6989</v>
      </c>
      <c r="L50" s="24">
        <f t="shared" si="3"/>
        <v>1327.91</v>
      </c>
      <c r="M50" s="38">
        <f t="shared" si="4"/>
        <v>8316.91</v>
      </c>
      <c r="N50" s="36">
        <v>6240</v>
      </c>
      <c r="O50" s="24">
        <f t="shared" si="5"/>
        <v>1185.5999999999999</v>
      </c>
      <c r="P50" s="25">
        <f t="shared" si="6"/>
        <v>7425.6</v>
      </c>
      <c r="R50" s="44">
        <f t="shared" si="7"/>
        <v>6067.5113999999994</v>
      </c>
      <c r="T50" s="45">
        <f t="shared" si="8"/>
        <v>0.96486768134715006</v>
      </c>
      <c r="V50" s="5">
        <f t="shared" si="9"/>
        <v>4269.5678305963738</v>
      </c>
      <c r="W50" s="5">
        <f t="shared" si="10"/>
        <v>7865.454969403625</v>
      </c>
      <c r="X50" s="5" t="str">
        <f t="shared" si="11"/>
        <v/>
      </c>
      <c r="Y50" s="5">
        <f t="shared" si="12"/>
        <v>7547.9</v>
      </c>
      <c r="Z50" s="5">
        <f t="shared" si="13"/>
        <v>6989</v>
      </c>
      <c r="AA50" s="5">
        <f t="shared" si="14"/>
        <v>6240</v>
      </c>
      <c r="AC50" s="39">
        <f t="shared" si="23"/>
        <v>6240</v>
      </c>
      <c r="AD50" s="5">
        <f t="shared" si="15"/>
        <v>6067.5113999999994</v>
      </c>
      <c r="AE50" s="5">
        <f t="shared" si="16"/>
        <v>3493.1455999999998</v>
      </c>
      <c r="AF50" s="5">
        <f t="shared" si="17"/>
        <v>5823.1853529049222</v>
      </c>
      <c r="AG50" s="5">
        <f t="shared" si="18"/>
        <v>1797.9435694036254</v>
      </c>
      <c r="AH50" s="51">
        <f t="shared" si="19"/>
        <v>0.29632306408252079</v>
      </c>
      <c r="AJ50" s="39">
        <f t="shared" si="20"/>
        <v>5823</v>
      </c>
      <c r="AK50" s="5">
        <f t="shared" si="21"/>
        <v>1106</v>
      </c>
      <c r="AL50" s="40">
        <f t="shared" si="22"/>
        <v>6929</v>
      </c>
    </row>
    <row r="51" spans="1:38" ht="50.1" customHeight="1" x14ac:dyDescent="0.25">
      <c r="A51" s="1">
        <v>49</v>
      </c>
      <c r="B51" s="9" t="s">
        <v>146</v>
      </c>
      <c r="C51" s="97" t="s">
        <v>93</v>
      </c>
      <c r="D51" s="41"/>
      <c r="E51" s="43">
        <v>11178</v>
      </c>
      <c r="F51" s="42">
        <f t="shared" si="0"/>
        <v>12644.553599999999</v>
      </c>
      <c r="G51" s="35"/>
      <c r="H51" s="36">
        <v>12579.84</v>
      </c>
      <c r="I51" s="24">
        <f t="shared" si="1"/>
        <v>2390.1695999999997</v>
      </c>
      <c r="J51" s="25">
        <f t="shared" si="2"/>
        <v>14970.009599999999</v>
      </c>
      <c r="K51" s="37">
        <v>11648</v>
      </c>
      <c r="L51" s="24">
        <f t="shared" si="3"/>
        <v>2213.12</v>
      </c>
      <c r="M51" s="38">
        <f t="shared" si="4"/>
        <v>13861.119999999999</v>
      </c>
      <c r="N51" s="36">
        <v>10400</v>
      </c>
      <c r="O51" s="24">
        <f t="shared" si="5"/>
        <v>1976</v>
      </c>
      <c r="P51" s="25">
        <f t="shared" si="6"/>
        <v>12376</v>
      </c>
      <c r="R51" s="44">
        <f t="shared" si="7"/>
        <v>11818.098399999999</v>
      </c>
      <c r="T51" s="45">
        <f t="shared" si="8"/>
        <v>5.7264125961710412E-2</v>
      </c>
      <c r="V51" s="5">
        <f t="shared" si="9"/>
        <v>10768.778779080056</v>
      </c>
      <c r="W51" s="5">
        <f t="shared" si="10"/>
        <v>12867.418020919942</v>
      </c>
      <c r="X51" s="5">
        <f t="shared" si="11"/>
        <v>12644.553599999999</v>
      </c>
      <c r="Y51" s="5">
        <f t="shared" si="12"/>
        <v>12579.84</v>
      </c>
      <c r="Z51" s="5">
        <f t="shared" si="13"/>
        <v>11648</v>
      </c>
      <c r="AA51" s="5" t="str">
        <f t="shared" si="14"/>
        <v/>
      </c>
      <c r="AC51" s="39">
        <f t="shared" si="23"/>
        <v>11648</v>
      </c>
      <c r="AD51" s="5">
        <f t="shared" si="15"/>
        <v>11818.098399999999</v>
      </c>
      <c r="AE51" s="5">
        <f t="shared" si="16"/>
        <v>10400</v>
      </c>
      <c r="AF51" s="5">
        <f t="shared" si="17"/>
        <v>11781.913505126227</v>
      </c>
      <c r="AG51" s="5">
        <f t="shared" si="18"/>
        <v>1049.319620919943</v>
      </c>
      <c r="AH51" s="51">
        <f t="shared" si="19"/>
        <v>8.8789210023834553E-2</v>
      </c>
      <c r="AJ51" s="39">
        <f t="shared" si="20"/>
        <v>11782</v>
      </c>
      <c r="AK51" s="5">
        <f t="shared" si="21"/>
        <v>2239</v>
      </c>
      <c r="AL51" s="40">
        <f t="shared" si="22"/>
        <v>14021</v>
      </c>
    </row>
    <row r="52" spans="1:38" ht="50.1" customHeight="1" x14ac:dyDescent="0.25">
      <c r="A52" s="1">
        <v>50</v>
      </c>
      <c r="B52" s="9" t="s">
        <v>204</v>
      </c>
      <c r="C52" s="97" t="s">
        <v>2</v>
      </c>
      <c r="D52" s="41"/>
      <c r="E52" s="43">
        <v>3000</v>
      </c>
      <c r="F52" s="42">
        <f t="shared" si="0"/>
        <v>3393.6</v>
      </c>
      <c r="G52" s="35"/>
      <c r="H52" s="36">
        <v>13426.56</v>
      </c>
      <c r="I52" s="24">
        <f t="shared" si="1"/>
        <v>2551.0463999999997</v>
      </c>
      <c r="J52" s="25">
        <f t="shared" si="2"/>
        <v>15977.606399999999</v>
      </c>
      <c r="K52" s="37">
        <v>12432</v>
      </c>
      <c r="L52" s="24">
        <f t="shared" si="3"/>
        <v>2362.08</v>
      </c>
      <c r="M52" s="38">
        <f t="shared" si="4"/>
        <v>14794.08</v>
      </c>
      <c r="N52" s="36">
        <v>11100</v>
      </c>
      <c r="O52" s="24">
        <f t="shared" si="5"/>
        <v>2109</v>
      </c>
      <c r="P52" s="25">
        <f t="shared" si="6"/>
        <v>13209</v>
      </c>
      <c r="R52" s="44">
        <f t="shared" si="7"/>
        <v>10088.040000000001</v>
      </c>
      <c r="T52" s="45">
        <f t="shared" si="8"/>
        <v>2.3626800000000001</v>
      </c>
      <c r="V52" s="5">
        <f t="shared" si="9"/>
        <v>5524.4356413378728</v>
      </c>
      <c r="W52" s="5">
        <f t="shared" si="10"/>
        <v>14651.644358662128</v>
      </c>
      <c r="X52" s="5" t="str">
        <f t="shared" si="11"/>
        <v/>
      </c>
      <c r="Y52" s="5">
        <f t="shared" si="12"/>
        <v>13426.56</v>
      </c>
      <c r="Z52" s="5">
        <f t="shared" si="13"/>
        <v>12432</v>
      </c>
      <c r="AA52" s="5">
        <f t="shared" si="14"/>
        <v>11100</v>
      </c>
      <c r="AC52" s="39">
        <f t="shared" si="23"/>
        <v>11100</v>
      </c>
      <c r="AD52" s="5">
        <f t="shared" si="15"/>
        <v>10088.040000000001</v>
      </c>
      <c r="AE52" s="5">
        <f t="shared" si="16"/>
        <v>3393.6</v>
      </c>
      <c r="AF52" s="5">
        <f t="shared" si="17"/>
        <v>8904.7626282930432</v>
      </c>
      <c r="AG52" s="5">
        <f t="shared" si="18"/>
        <v>4563.6043586621281</v>
      </c>
      <c r="AH52" s="51">
        <f t="shared" si="19"/>
        <v>0.45237770257276216</v>
      </c>
      <c r="AJ52" s="39">
        <f t="shared" si="20"/>
        <v>8905</v>
      </c>
      <c r="AK52" s="5">
        <f t="shared" si="21"/>
        <v>1692</v>
      </c>
      <c r="AL52" s="40">
        <f t="shared" si="22"/>
        <v>10597</v>
      </c>
    </row>
    <row r="53" spans="1:38" ht="50.1" customHeight="1" x14ac:dyDescent="0.25">
      <c r="A53" s="1">
        <v>51</v>
      </c>
      <c r="B53" s="9" t="s">
        <v>147</v>
      </c>
      <c r="C53" s="97" t="s">
        <v>2</v>
      </c>
      <c r="D53" s="41"/>
      <c r="E53" s="43">
        <v>56900</v>
      </c>
      <c r="F53" s="42">
        <f t="shared" si="0"/>
        <v>64365.279999999999</v>
      </c>
      <c r="G53" s="35"/>
      <c r="H53" s="36">
        <v>61931.519999999997</v>
      </c>
      <c r="I53" s="24">
        <f t="shared" si="1"/>
        <v>11766.988799999999</v>
      </c>
      <c r="J53" s="25">
        <f t="shared" si="2"/>
        <v>73698.508799999996</v>
      </c>
      <c r="K53" s="37">
        <v>57344</v>
      </c>
      <c r="L53" s="24">
        <f t="shared" si="3"/>
        <v>10895.36</v>
      </c>
      <c r="M53" s="38">
        <f t="shared" si="4"/>
        <v>68239.360000000001</v>
      </c>
      <c r="N53" s="36">
        <v>51200</v>
      </c>
      <c r="O53" s="24">
        <f t="shared" si="5"/>
        <v>9728</v>
      </c>
      <c r="P53" s="25">
        <f t="shared" si="6"/>
        <v>60928</v>
      </c>
      <c r="R53" s="44">
        <f t="shared" si="7"/>
        <v>58710.2</v>
      </c>
      <c r="T53" s="45">
        <f t="shared" si="8"/>
        <v>3.1813708260105399E-2</v>
      </c>
      <c r="V53" s="5">
        <f t="shared" si="9"/>
        <v>52918.641809299792</v>
      </c>
      <c r="W53" s="5">
        <f t="shared" si="10"/>
        <v>64501.758190700202</v>
      </c>
      <c r="X53" s="5">
        <f t="shared" si="11"/>
        <v>64365.279999999999</v>
      </c>
      <c r="Y53" s="5">
        <f t="shared" si="12"/>
        <v>61931.519999999997</v>
      </c>
      <c r="Z53" s="5">
        <f t="shared" si="13"/>
        <v>57344</v>
      </c>
      <c r="AA53" s="5" t="str">
        <f t="shared" si="14"/>
        <v/>
      </c>
      <c r="AC53" s="39">
        <f t="shared" si="23"/>
        <v>57344</v>
      </c>
      <c r="AD53" s="5">
        <f t="shared" si="15"/>
        <v>58710.2</v>
      </c>
      <c r="AE53" s="5">
        <f t="shared" si="16"/>
        <v>51200</v>
      </c>
      <c r="AF53" s="5">
        <f t="shared" si="17"/>
        <v>58489.826977466393</v>
      </c>
      <c r="AG53" s="5">
        <f t="shared" si="18"/>
        <v>5791.558190700207</v>
      </c>
      <c r="AH53" s="51">
        <f t="shared" si="19"/>
        <v>9.8646541669083182E-2</v>
      </c>
      <c r="AJ53" s="39">
        <f t="shared" si="20"/>
        <v>58490</v>
      </c>
      <c r="AK53" s="5">
        <f t="shared" si="21"/>
        <v>11113</v>
      </c>
      <c r="AL53" s="40">
        <f t="shared" si="22"/>
        <v>69603</v>
      </c>
    </row>
    <row r="54" spans="1:38" ht="50.1" customHeight="1" x14ac:dyDescent="0.25">
      <c r="A54" s="1">
        <v>52</v>
      </c>
      <c r="B54" s="9" t="s">
        <v>408</v>
      </c>
      <c r="C54" s="97" t="s">
        <v>2</v>
      </c>
      <c r="D54" s="41"/>
      <c r="E54" s="43">
        <v>98739.495798319331</v>
      </c>
      <c r="F54" s="42">
        <f t="shared" si="0"/>
        <v>111694.11764705883</v>
      </c>
      <c r="G54" s="35"/>
      <c r="H54" s="36">
        <v>379572.47999999998</v>
      </c>
      <c r="I54" s="24">
        <f t="shared" si="1"/>
        <v>72118.771199999988</v>
      </c>
      <c r="J54" s="25">
        <f t="shared" si="2"/>
        <v>451691.25119999994</v>
      </c>
      <c r="K54" s="37">
        <v>351456</v>
      </c>
      <c r="L54" s="24">
        <f t="shared" si="3"/>
        <v>66776.639999999999</v>
      </c>
      <c r="M54" s="38">
        <f t="shared" si="4"/>
        <v>418232.64</v>
      </c>
      <c r="N54" s="36">
        <v>313800</v>
      </c>
      <c r="O54" s="24">
        <f t="shared" si="5"/>
        <v>59622</v>
      </c>
      <c r="P54" s="25">
        <f t="shared" si="6"/>
        <v>373422</v>
      </c>
      <c r="R54" s="44">
        <f t="shared" si="7"/>
        <v>289130.64941176469</v>
      </c>
      <c r="T54" s="45">
        <f t="shared" si="8"/>
        <v>1.9282167897872338</v>
      </c>
      <c r="V54" s="5">
        <f t="shared" si="9"/>
        <v>167809.48650214111</v>
      </c>
      <c r="W54" s="5">
        <f t="shared" si="10"/>
        <v>410451.81232138828</v>
      </c>
      <c r="X54" s="5" t="str">
        <f t="shared" si="11"/>
        <v/>
      </c>
      <c r="Y54" s="5">
        <f t="shared" si="12"/>
        <v>379572.47999999998</v>
      </c>
      <c r="Z54" s="5">
        <f t="shared" si="13"/>
        <v>351456</v>
      </c>
      <c r="AA54" s="5">
        <f t="shared" si="14"/>
        <v>313800</v>
      </c>
      <c r="AC54" s="39">
        <f t="shared" si="23"/>
        <v>313800</v>
      </c>
      <c r="AD54" s="5">
        <f t="shared" si="15"/>
        <v>289130.64941176469</v>
      </c>
      <c r="AE54" s="5">
        <f t="shared" si="16"/>
        <v>111694.11764705883</v>
      </c>
      <c r="AF54" s="5">
        <f t="shared" si="17"/>
        <v>261494.3020586643</v>
      </c>
      <c r="AG54" s="5">
        <f t="shared" si="18"/>
        <v>121321.1629096236</v>
      </c>
      <c r="AH54" s="51">
        <f t="shared" si="19"/>
        <v>0.41960671812708578</v>
      </c>
      <c r="AJ54" s="39">
        <f t="shared" si="20"/>
        <v>261494</v>
      </c>
      <c r="AK54" s="5">
        <f t="shared" si="21"/>
        <v>49684</v>
      </c>
      <c r="AL54" s="40">
        <f t="shared" si="22"/>
        <v>311178</v>
      </c>
    </row>
    <row r="55" spans="1:38" ht="50.1" customHeight="1" x14ac:dyDescent="0.25">
      <c r="A55" s="1">
        <v>53</v>
      </c>
      <c r="B55" s="9" t="s">
        <v>191</v>
      </c>
      <c r="C55" s="97" t="s">
        <v>2</v>
      </c>
      <c r="D55" s="41"/>
      <c r="E55" s="43">
        <v>112500</v>
      </c>
      <c r="F55" s="42">
        <f t="shared" si="0"/>
        <v>127260</v>
      </c>
      <c r="G55" s="35"/>
      <c r="H55" s="36">
        <v>168860.16</v>
      </c>
      <c r="I55" s="24">
        <f t="shared" si="1"/>
        <v>32083.430400000001</v>
      </c>
      <c r="J55" s="25">
        <f t="shared" si="2"/>
        <v>200943.59040000002</v>
      </c>
      <c r="K55" s="37">
        <v>156352</v>
      </c>
      <c r="L55" s="24">
        <f t="shared" si="3"/>
        <v>29706.880000000001</v>
      </c>
      <c r="M55" s="38">
        <f t="shared" si="4"/>
        <v>186058.88</v>
      </c>
      <c r="N55" s="36">
        <v>139600</v>
      </c>
      <c r="O55" s="24">
        <f t="shared" si="5"/>
        <v>26524</v>
      </c>
      <c r="P55" s="25">
        <f t="shared" si="6"/>
        <v>166124</v>
      </c>
      <c r="R55" s="44">
        <f t="shared" si="7"/>
        <v>148018.04</v>
      </c>
      <c r="T55" s="45">
        <f t="shared" si="8"/>
        <v>0.31571591111111119</v>
      </c>
      <c r="V55" s="5">
        <f t="shared" si="9"/>
        <v>129709.49484153008</v>
      </c>
      <c r="W55" s="5">
        <f t="shared" si="10"/>
        <v>166326.58515846994</v>
      </c>
      <c r="X55" s="5" t="str">
        <f t="shared" si="11"/>
        <v/>
      </c>
      <c r="Y55" s="5" t="str">
        <f t="shared" si="12"/>
        <v/>
      </c>
      <c r="Z55" s="5">
        <f t="shared" si="13"/>
        <v>156352</v>
      </c>
      <c r="AA55" s="5">
        <f t="shared" si="14"/>
        <v>139600</v>
      </c>
      <c r="AC55" s="39">
        <f t="shared" si="23"/>
        <v>139600</v>
      </c>
      <c r="AD55" s="5">
        <f t="shared" si="15"/>
        <v>148018.04</v>
      </c>
      <c r="AE55" s="5">
        <f t="shared" si="16"/>
        <v>127260</v>
      </c>
      <c r="AF55" s="5">
        <f t="shared" si="17"/>
        <v>147164.13891824067</v>
      </c>
      <c r="AG55" s="5">
        <f t="shared" si="18"/>
        <v>18308.545158469929</v>
      </c>
      <c r="AH55" s="51">
        <f t="shared" si="19"/>
        <v>0.12369130923818426</v>
      </c>
      <c r="AJ55" s="39">
        <f t="shared" si="20"/>
        <v>147164</v>
      </c>
      <c r="AK55" s="5">
        <f t="shared" si="21"/>
        <v>27961</v>
      </c>
      <c r="AL55" s="40">
        <f t="shared" si="22"/>
        <v>175125</v>
      </c>
    </row>
    <row r="56" spans="1:38" ht="50.1" customHeight="1" x14ac:dyDescent="0.25">
      <c r="A56" s="1">
        <v>54</v>
      </c>
      <c r="B56" s="9" t="s">
        <v>148</v>
      </c>
      <c r="C56" s="97" t="s">
        <v>2</v>
      </c>
      <c r="D56" s="41"/>
      <c r="E56" s="43">
        <v>26980</v>
      </c>
      <c r="F56" s="42">
        <f t="shared" si="0"/>
        <v>30519.775999999998</v>
      </c>
      <c r="G56" s="35"/>
      <c r="H56" s="36">
        <v>111041.28</v>
      </c>
      <c r="I56" s="24">
        <f t="shared" si="1"/>
        <v>21097.843199999999</v>
      </c>
      <c r="J56" s="25">
        <f t="shared" si="2"/>
        <v>132139.1232</v>
      </c>
      <c r="K56" s="37">
        <v>102816</v>
      </c>
      <c r="L56" s="24">
        <f t="shared" si="3"/>
        <v>19535.04</v>
      </c>
      <c r="M56" s="38">
        <f t="shared" si="4"/>
        <v>122351.04000000001</v>
      </c>
      <c r="N56" s="36">
        <v>91800</v>
      </c>
      <c r="O56" s="24">
        <f t="shared" si="5"/>
        <v>17442</v>
      </c>
      <c r="P56" s="25">
        <f t="shared" si="6"/>
        <v>109242</v>
      </c>
      <c r="R56" s="44">
        <f t="shared" si="7"/>
        <v>84044.263999999996</v>
      </c>
      <c r="T56" s="45">
        <f t="shared" si="8"/>
        <v>2.1150579688658264</v>
      </c>
      <c r="V56" s="5">
        <f t="shared" si="9"/>
        <v>47500.959999030594</v>
      </c>
      <c r="W56" s="5">
        <f t="shared" si="10"/>
        <v>120587.56800096939</v>
      </c>
      <c r="X56" s="5" t="str">
        <f t="shared" si="11"/>
        <v/>
      </c>
      <c r="Y56" s="5">
        <f t="shared" si="12"/>
        <v>111041.28</v>
      </c>
      <c r="Z56" s="5">
        <f t="shared" si="13"/>
        <v>102816</v>
      </c>
      <c r="AA56" s="5">
        <f t="shared" si="14"/>
        <v>91800</v>
      </c>
      <c r="AC56" s="39">
        <f t="shared" si="23"/>
        <v>91800</v>
      </c>
      <c r="AD56" s="5">
        <f t="shared" si="15"/>
        <v>84044.263999999996</v>
      </c>
      <c r="AE56" s="5">
        <f t="shared" si="16"/>
        <v>30519.775999999998</v>
      </c>
      <c r="AF56" s="5">
        <f t="shared" si="17"/>
        <v>75204.234776859303</v>
      </c>
      <c r="AG56" s="5">
        <f t="shared" si="18"/>
        <v>36543.304000969401</v>
      </c>
      <c r="AH56" s="51">
        <f t="shared" si="19"/>
        <v>0.43481020906994206</v>
      </c>
      <c r="AJ56" s="39">
        <f t="shared" si="20"/>
        <v>75204</v>
      </c>
      <c r="AK56" s="5">
        <f t="shared" si="21"/>
        <v>14289</v>
      </c>
      <c r="AL56" s="40">
        <f t="shared" si="22"/>
        <v>89493</v>
      </c>
    </row>
    <row r="57" spans="1:38" ht="50.1" customHeight="1" x14ac:dyDescent="0.25">
      <c r="A57" s="1">
        <v>55</v>
      </c>
      <c r="B57" s="9" t="s">
        <v>252</v>
      </c>
      <c r="C57" s="97" t="s">
        <v>2</v>
      </c>
      <c r="D57" s="41"/>
      <c r="E57" s="43">
        <v>35294.117647058825</v>
      </c>
      <c r="F57" s="42">
        <f t="shared" si="0"/>
        <v>39924.705882352944</v>
      </c>
      <c r="G57" s="35"/>
      <c r="H57" s="36">
        <v>65076.480000000003</v>
      </c>
      <c r="I57" s="24">
        <f t="shared" si="1"/>
        <v>12364.531200000001</v>
      </c>
      <c r="J57" s="25">
        <f t="shared" si="2"/>
        <v>77441.011200000008</v>
      </c>
      <c r="K57" s="37">
        <v>60256</v>
      </c>
      <c r="L57" s="24">
        <f t="shared" si="3"/>
        <v>11448.64</v>
      </c>
      <c r="M57" s="38">
        <f t="shared" si="4"/>
        <v>71704.639999999999</v>
      </c>
      <c r="N57" s="36">
        <v>53800</v>
      </c>
      <c r="O57" s="24">
        <f t="shared" si="5"/>
        <v>10222</v>
      </c>
      <c r="P57" s="25">
        <f t="shared" si="6"/>
        <v>64022</v>
      </c>
      <c r="R57" s="44">
        <f t="shared" si="7"/>
        <v>54764.296470588233</v>
      </c>
      <c r="T57" s="45">
        <f t="shared" si="8"/>
        <v>0.55165506666666653</v>
      </c>
      <c r="V57" s="5">
        <f t="shared" si="9"/>
        <v>43845.76095662763</v>
      </c>
      <c r="W57" s="5">
        <f t="shared" si="10"/>
        <v>65682.831984548844</v>
      </c>
      <c r="X57" s="5" t="str">
        <f t="shared" si="11"/>
        <v/>
      </c>
      <c r="Y57" s="5">
        <f t="shared" si="12"/>
        <v>65076.480000000003</v>
      </c>
      <c r="Z57" s="5">
        <f t="shared" si="13"/>
        <v>60256</v>
      </c>
      <c r="AA57" s="5">
        <f t="shared" si="14"/>
        <v>53800</v>
      </c>
      <c r="AC57" s="39">
        <f t="shared" si="23"/>
        <v>53800</v>
      </c>
      <c r="AD57" s="5">
        <f t="shared" si="15"/>
        <v>54764.296470588233</v>
      </c>
      <c r="AE57" s="5">
        <f t="shared" si="16"/>
        <v>39924.705882352944</v>
      </c>
      <c r="AF57" s="5">
        <f t="shared" si="17"/>
        <v>53871.874625167933</v>
      </c>
      <c r="AG57" s="5">
        <f t="shared" si="18"/>
        <v>10918.535513960605</v>
      </c>
      <c r="AH57" s="51">
        <f t="shared" si="19"/>
        <v>0.19937324530087819</v>
      </c>
      <c r="AJ57" s="39">
        <f t="shared" si="20"/>
        <v>53872</v>
      </c>
      <c r="AK57" s="5">
        <f t="shared" si="21"/>
        <v>10236</v>
      </c>
      <c r="AL57" s="40">
        <f t="shared" si="22"/>
        <v>64108</v>
      </c>
    </row>
    <row r="58" spans="1:38" ht="50.1" customHeight="1" x14ac:dyDescent="0.25">
      <c r="A58" s="1">
        <v>56</v>
      </c>
      <c r="B58" s="9" t="s">
        <v>30</v>
      </c>
      <c r="C58" s="97" t="s">
        <v>43</v>
      </c>
      <c r="D58" s="41"/>
      <c r="E58" s="43">
        <v>228091</v>
      </c>
      <c r="F58" s="42">
        <f t="shared" si="0"/>
        <v>258016.5392</v>
      </c>
      <c r="G58" s="35"/>
      <c r="H58" s="36">
        <v>847203.83999999997</v>
      </c>
      <c r="I58" s="24">
        <f t="shared" si="1"/>
        <v>160968.72959999999</v>
      </c>
      <c r="J58" s="25">
        <f t="shared" si="2"/>
        <v>1008172.5695999999</v>
      </c>
      <c r="K58" s="37">
        <v>784448</v>
      </c>
      <c r="L58" s="24">
        <f t="shared" si="3"/>
        <v>149045.12</v>
      </c>
      <c r="M58" s="38">
        <f t="shared" si="4"/>
        <v>933493.12</v>
      </c>
      <c r="N58" s="36">
        <v>700400</v>
      </c>
      <c r="O58" s="24">
        <f t="shared" si="5"/>
        <v>133076</v>
      </c>
      <c r="P58" s="25">
        <f t="shared" si="6"/>
        <v>833476</v>
      </c>
      <c r="R58" s="44">
        <f t="shared" si="7"/>
        <v>647517.09479999996</v>
      </c>
      <c r="T58" s="45">
        <f t="shared" si="8"/>
        <v>1.8388542064351507</v>
      </c>
      <c r="V58" s="5">
        <f t="shared" si="9"/>
        <v>380976.19519760483</v>
      </c>
      <c r="W58" s="5">
        <f t="shared" si="10"/>
        <v>914057.9944023951</v>
      </c>
      <c r="X58" s="5" t="str">
        <f t="shared" si="11"/>
        <v/>
      </c>
      <c r="Y58" s="5">
        <f t="shared" si="12"/>
        <v>847203.83999999997</v>
      </c>
      <c r="Z58" s="5">
        <f t="shared" si="13"/>
        <v>784448</v>
      </c>
      <c r="AA58" s="5">
        <f t="shared" si="14"/>
        <v>700400</v>
      </c>
      <c r="AC58" s="39">
        <f t="shared" si="23"/>
        <v>700400</v>
      </c>
      <c r="AD58" s="5">
        <f t="shared" si="15"/>
        <v>647517.09479999996</v>
      </c>
      <c r="AE58" s="5">
        <f t="shared" si="16"/>
        <v>258016.5392</v>
      </c>
      <c r="AF58" s="5">
        <f t="shared" si="17"/>
        <v>588689.70330637402</v>
      </c>
      <c r="AG58" s="5">
        <f t="shared" si="18"/>
        <v>266540.89960239513</v>
      </c>
      <c r="AH58" s="51">
        <f t="shared" si="19"/>
        <v>0.41163530931136605</v>
      </c>
      <c r="AJ58" s="39">
        <f t="shared" si="20"/>
        <v>588690</v>
      </c>
      <c r="AK58" s="5">
        <f t="shared" si="21"/>
        <v>111851</v>
      </c>
      <c r="AL58" s="40">
        <f t="shared" si="22"/>
        <v>700541</v>
      </c>
    </row>
    <row r="59" spans="1:38" ht="50.1" customHeight="1" x14ac:dyDescent="0.25">
      <c r="A59" s="1">
        <v>57</v>
      </c>
      <c r="B59" s="9" t="s">
        <v>409</v>
      </c>
      <c r="C59" s="97" t="s">
        <v>2</v>
      </c>
      <c r="D59" s="41"/>
      <c r="E59" s="43">
        <v>103649</v>
      </c>
      <c r="F59" s="42">
        <f t="shared" si="0"/>
        <v>117247.7488</v>
      </c>
      <c r="G59" s="35"/>
      <c r="H59" s="36">
        <v>352235.52000000002</v>
      </c>
      <c r="I59" s="24">
        <f t="shared" si="1"/>
        <v>66924.748800000001</v>
      </c>
      <c r="J59" s="25">
        <f t="shared" si="2"/>
        <v>419160.26880000002</v>
      </c>
      <c r="K59" s="37">
        <v>326144</v>
      </c>
      <c r="L59" s="24">
        <f t="shared" si="3"/>
        <v>61967.360000000001</v>
      </c>
      <c r="M59" s="38">
        <f t="shared" si="4"/>
        <v>388111.35999999999</v>
      </c>
      <c r="N59" s="36">
        <v>291200</v>
      </c>
      <c r="O59" s="24">
        <f t="shared" si="5"/>
        <v>55328</v>
      </c>
      <c r="P59" s="25">
        <f t="shared" si="6"/>
        <v>346528</v>
      </c>
      <c r="R59" s="44">
        <f t="shared" si="7"/>
        <v>271706.81719999999</v>
      </c>
      <c r="T59" s="45">
        <f t="shared" si="8"/>
        <v>1.621412818261633</v>
      </c>
      <c r="V59" s="5">
        <f t="shared" si="9"/>
        <v>165741.62349231518</v>
      </c>
      <c r="W59" s="5">
        <f t="shared" si="10"/>
        <v>377672.0109076848</v>
      </c>
      <c r="X59" s="5" t="str">
        <f t="shared" si="11"/>
        <v/>
      </c>
      <c r="Y59" s="5">
        <f t="shared" si="12"/>
        <v>352235.52000000002</v>
      </c>
      <c r="Z59" s="5">
        <f t="shared" si="13"/>
        <v>326144</v>
      </c>
      <c r="AA59" s="5">
        <f t="shared" si="14"/>
        <v>291200</v>
      </c>
      <c r="AC59" s="39">
        <f t="shared" si="23"/>
        <v>291200</v>
      </c>
      <c r="AD59" s="5">
        <f t="shared" si="15"/>
        <v>271706.81719999999</v>
      </c>
      <c r="AE59" s="5">
        <f t="shared" si="16"/>
        <v>117247.7488</v>
      </c>
      <c r="AF59" s="5">
        <f t="shared" si="17"/>
        <v>250256.06207176985</v>
      </c>
      <c r="AG59" s="5">
        <f t="shared" si="18"/>
        <v>105965.1937076848</v>
      </c>
      <c r="AH59" s="51">
        <f t="shared" si="19"/>
        <v>0.38999828859533231</v>
      </c>
      <c r="AJ59" s="39">
        <f t="shared" si="20"/>
        <v>250256</v>
      </c>
      <c r="AK59" s="5">
        <f t="shared" si="21"/>
        <v>47549</v>
      </c>
      <c r="AL59" s="40">
        <f t="shared" si="22"/>
        <v>297805</v>
      </c>
    </row>
    <row r="60" spans="1:38" ht="50.1" customHeight="1" x14ac:dyDescent="0.25">
      <c r="A60" s="1">
        <v>58</v>
      </c>
      <c r="B60" s="9" t="s">
        <v>31</v>
      </c>
      <c r="C60" s="97" t="s">
        <v>32</v>
      </c>
      <c r="D60" s="41"/>
      <c r="E60" s="43">
        <v>47899</v>
      </c>
      <c r="F60" s="42">
        <f t="shared" si="0"/>
        <v>54183.3488</v>
      </c>
      <c r="G60" s="35"/>
      <c r="H60" s="36">
        <v>368444.15999999997</v>
      </c>
      <c r="I60" s="24">
        <f t="shared" si="1"/>
        <v>70004.390399999989</v>
      </c>
      <c r="J60" s="25">
        <f t="shared" si="2"/>
        <v>438448.55039999995</v>
      </c>
      <c r="K60" s="37">
        <v>341152</v>
      </c>
      <c r="L60" s="24">
        <f t="shared" si="3"/>
        <v>64818.879999999997</v>
      </c>
      <c r="M60" s="38">
        <f t="shared" si="4"/>
        <v>405970.88</v>
      </c>
      <c r="N60" s="36">
        <v>304600</v>
      </c>
      <c r="O60" s="24">
        <f t="shared" si="5"/>
        <v>57874</v>
      </c>
      <c r="P60" s="25">
        <f t="shared" si="6"/>
        <v>362474</v>
      </c>
      <c r="R60" s="44">
        <f t="shared" si="7"/>
        <v>267094.87719999999</v>
      </c>
      <c r="T60" s="45">
        <f t="shared" si="8"/>
        <v>4.5762098832961016</v>
      </c>
      <c r="V60" s="5">
        <f t="shared" si="9"/>
        <v>122764.13697307569</v>
      </c>
      <c r="W60" s="5">
        <f t="shared" si="10"/>
        <v>411425.61742692429</v>
      </c>
      <c r="X60" s="5" t="str">
        <f t="shared" si="11"/>
        <v/>
      </c>
      <c r="Y60" s="5">
        <f t="shared" si="12"/>
        <v>368444.15999999997</v>
      </c>
      <c r="Z60" s="5">
        <f t="shared" si="13"/>
        <v>341152</v>
      </c>
      <c r="AA60" s="5">
        <f t="shared" si="14"/>
        <v>304600</v>
      </c>
      <c r="AC60" s="39">
        <f t="shared" si="23"/>
        <v>304600</v>
      </c>
      <c r="AD60" s="5">
        <f t="shared" si="15"/>
        <v>267094.87719999999</v>
      </c>
      <c r="AE60" s="5">
        <f t="shared" si="16"/>
        <v>54183.3488</v>
      </c>
      <c r="AF60" s="5">
        <f t="shared" si="17"/>
        <v>213416.91375100199</v>
      </c>
      <c r="AG60" s="5">
        <f t="shared" si="18"/>
        <v>144330.7402269243</v>
      </c>
      <c r="AH60" s="51">
        <f t="shared" si="19"/>
        <v>0.54037255128202921</v>
      </c>
      <c r="AJ60" s="39">
        <f t="shared" si="20"/>
        <v>213417</v>
      </c>
      <c r="AK60" s="5">
        <f t="shared" si="21"/>
        <v>40549</v>
      </c>
      <c r="AL60" s="40">
        <f t="shared" si="22"/>
        <v>253966</v>
      </c>
    </row>
    <row r="61" spans="1:38" ht="50.1" customHeight="1" x14ac:dyDescent="0.25">
      <c r="A61" s="1">
        <v>59</v>
      </c>
      <c r="B61" s="9" t="s">
        <v>33</v>
      </c>
      <c r="C61" s="97" t="s">
        <v>2</v>
      </c>
      <c r="D61" s="41"/>
      <c r="E61" s="43">
        <v>39900</v>
      </c>
      <c r="F61" s="42">
        <f t="shared" si="0"/>
        <v>45134.879999999997</v>
      </c>
      <c r="G61" s="35"/>
      <c r="H61" s="36">
        <v>86123.520000000004</v>
      </c>
      <c r="I61" s="24">
        <f t="shared" si="1"/>
        <v>16363.468800000001</v>
      </c>
      <c r="J61" s="25">
        <f t="shared" si="2"/>
        <v>102486.98880000001</v>
      </c>
      <c r="K61" s="37">
        <v>79744</v>
      </c>
      <c r="L61" s="24">
        <f t="shared" si="3"/>
        <v>15151.36</v>
      </c>
      <c r="M61" s="38">
        <f t="shared" si="4"/>
        <v>94895.360000000001</v>
      </c>
      <c r="N61" s="36">
        <v>71200</v>
      </c>
      <c r="O61" s="24">
        <f t="shared" si="5"/>
        <v>13528</v>
      </c>
      <c r="P61" s="25">
        <f t="shared" si="6"/>
        <v>84728</v>
      </c>
      <c r="R61" s="44">
        <f t="shared" si="7"/>
        <v>70550.600000000006</v>
      </c>
      <c r="T61" s="45">
        <f t="shared" si="8"/>
        <v>0.76818546365914797</v>
      </c>
      <c r="V61" s="5">
        <f t="shared" si="9"/>
        <v>52537.50305763795</v>
      </c>
      <c r="W61" s="5">
        <f t="shared" si="10"/>
        <v>88563.696942362061</v>
      </c>
      <c r="X61" s="5" t="str">
        <f t="shared" si="11"/>
        <v/>
      </c>
      <c r="Y61" s="5">
        <f t="shared" si="12"/>
        <v>86123.520000000004</v>
      </c>
      <c r="Z61" s="5">
        <f t="shared" si="13"/>
        <v>79744</v>
      </c>
      <c r="AA61" s="5">
        <f t="shared" si="14"/>
        <v>71200</v>
      </c>
      <c r="AC61" s="39">
        <f t="shared" si="23"/>
        <v>71200</v>
      </c>
      <c r="AD61" s="5">
        <f t="shared" si="15"/>
        <v>70550.600000000006</v>
      </c>
      <c r="AE61" s="5">
        <f t="shared" si="16"/>
        <v>45134.879999999997</v>
      </c>
      <c r="AF61" s="5">
        <f t="shared" si="17"/>
        <v>68541.407505182797</v>
      </c>
      <c r="AG61" s="5">
        <f t="shared" si="18"/>
        <v>18013.096942362055</v>
      </c>
      <c r="AH61" s="51">
        <f t="shared" si="19"/>
        <v>0.25532166901999492</v>
      </c>
      <c r="AJ61" s="39">
        <f t="shared" si="20"/>
        <v>68541</v>
      </c>
      <c r="AK61" s="5">
        <f t="shared" si="21"/>
        <v>13023</v>
      </c>
      <c r="AL61" s="40">
        <f t="shared" si="22"/>
        <v>81564</v>
      </c>
    </row>
    <row r="62" spans="1:38" ht="50.1" customHeight="1" x14ac:dyDescent="0.25">
      <c r="A62" s="1">
        <v>60</v>
      </c>
      <c r="B62" s="9" t="s">
        <v>34</v>
      </c>
      <c r="C62" s="97" t="s">
        <v>35</v>
      </c>
      <c r="D62" s="41"/>
      <c r="E62" s="43">
        <v>47610</v>
      </c>
      <c r="F62" s="42">
        <f t="shared" si="0"/>
        <v>53856.432000000001</v>
      </c>
      <c r="G62" s="35"/>
      <c r="H62" s="36">
        <v>145877.76000000001</v>
      </c>
      <c r="I62" s="24">
        <f t="shared" si="1"/>
        <v>27716.774400000006</v>
      </c>
      <c r="J62" s="25">
        <f t="shared" si="2"/>
        <v>173594.5344</v>
      </c>
      <c r="K62" s="37">
        <v>135072</v>
      </c>
      <c r="L62" s="24">
        <f t="shared" si="3"/>
        <v>25663.68</v>
      </c>
      <c r="M62" s="38">
        <f t="shared" si="4"/>
        <v>160735.67999999999</v>
      </c>
      <c r="N62" s="36">
        <v>120600</v>
      </c>
      <c r="O62" s="24">
        <f t="shared" si="5"/>
        <v>22914</v>
      </c>
      <c r="P62" s="25">
        <f t="shared" si="6"/>
        <v>143514</v>
      </c>
      <c r="R62" s="44">
        <f t="shared" si="7"/>
        <v>113851.54800000001</v>
      </c>
      <c r="T62" s="45">
        <f t="shared" si="8"/>
        <v>1.3913368620037809</v>
      </c>
      <c r="V62" s="5">
        <f t="shared" si="9"/>
        <v>72535.92792557372</v>
      </c>
      <c r="W62" s="5">
        <f t="shared" si="10"/>
        <v>155167.1680744263</v>
      </c>
      <c r="X62" s="5" t="str">
        <f t="shared" si="11"/>
        <v/>
      </c>
      <c r="Y62" s="5">
        <f t="shared" si="12"/>
        <v>145877.76000000001</v>
      </c>
      <c r="Z62" s="5">
        <f t="shared" si="13"/>
        <v>135072</v>
      </c>
      <c r="AA62" s="5">
        <f t="shared" si="14"/>
        <v>120600</v>
      </c>
      <c r="AC62" s="39">
        <f t="shared" si="23"/>
        <v>120600</v>
      </c>
      <c r="AD62" s="5">
        <f t="shared" si="15"/>
        <v>113851.54800000001</v>
      </c>
      <c r="AE62" s="5">
        <f t="shared" si="16"/>
        <v>53856.432000000001</v>
      </c>
      <c r="AF62" s="5">
        <f t="shared" si="17"/>
        <v>106361.59111752881</v>
      </c>
      <c r="AG62" s="5">
        <f t="shared" si="18"/>
        <v>41315.620074426282</v>
      </c>
      <c r="AH62" s="51">
        <f t="shared" si="19"/>
        <v>0.3628902794929611</v>
      </c>
      <c r="AJ62" s="39">
        <f t="shared" si="20"/>
        <v>106362</v>
      </c>
      <c r="AK62" s="5">
        <f t="shared" si="21"/>
        <v>20209</v>
      </c>
      <c r="AL62" s="40">
        <f t="shared" si="22"/>
        <v>126571</v>
      </c>
    </row>
    <row r="63" spans="1:38" ht="50.1" customHeight="1" x14ac:dyDescent="0.25">
      <c r="A63" s="1">
        <v>61</v>
      </c>
      <c r="B63" s="9" t="s">
        <v>36</v>
      </c>
      <c r="C63" s="97" t="s">
        <v>35</v>
      </c>
      <c r="D63" s="41"/>
      <c r="E63" s="43">
        <v>24000</v>
      </c>
      <c r="F63" s="42">
        <f t="shared" si="0"/>
        <v>27148.799999999999</v>
      </c>
      <c r="G63" s="35"/>
      <c r="H63" s="36">
        <v>115855.49</v>
      </c>
      <c r="I63" s="24">
        <f t="shared" si="1"/>
        <v>22012.543099999999</v>
      </c>
      <c r="J63" s="25">
        <f t="shared" si="2"/>
        <v>137868.0331</v>
      </c>
      <c r="K63" s="37">
        <v>107274</v>
      </c>
      <c r="L63" s="24">
        <f t="shared" si="3"/>
        <v>20382.060000000001</v>
      </c>
      <c r="M63" s="38">
        <f t="shared" si="4"/>
        <v>127656.06</v>
      </c>
      <c r="N63" s="36">
        <v>95780</v>
      </c>
      <c r="O63" s="24">
        <f t="shared" si="5"/>
        <v>18198.2</v>
      </c>
      <c r="P63" s="25">
        <f t="shared" si="6"/>
        <v>113978.2</v>
      </c>
      <c r="R63" s="44">
        <f t="shared" si="7"/>
        <v>86514.572500000009</v>
      </c>
      <c r="T63" s="45">
        <f t="shared" si="8"/>
        <v>2.604773854166667</v>
      </c>
      <c r="V63" s="5">
        <f t="shared" si="9"/>
        <v>46091.862871421705</v>
      </c>
      <c r="W63" s="5">
        <f t="shared" si="10"/>
        <v>126937.28212857831</v>
      </c>
      <c r="X63" s="5" t="str">
        <f t="shared" si="11"/>
        <v/>
      </c>
      <c r="Y63" s="5">
        <f t="shared" si="12"/>
        <v>115855.49</v>
      </c>
      <c r="Z63" s="5">
        <f t="shared" si="13"/>
        <v>107274</v>
      </c>
      <c r="AA63" s="5">
        <f t="shared" si="14"/>
        <v>95780</v>
      </c>
      <c r="AC63" s="39">
        <f t="shared" si="23"/>
        <v>95780</v>
      </c>
      <c r="AD63" s="5">
        <f t="shared" si="15"/>
        <v>86514.572500000009</v>
      </c>
      <c r="AE63" s="5">
        <f t="shared" si="16"/>
        <v>27148.799999999999</v>
      </c>
      <c r="AF63" s="5">
        <f t="shared" si="17"/>
        <v>75397.881082144057</v>
      </c>
      <c r="AG63" s="5">
        <f t="shared" si="18"/>
        <v>40422.709628578305</v>
      </c>
      <c r="AH63" s="51">
        <f t="shared" si="19"/>
        <v>0.46723584779406152</v>
      </c>
      <c r="AJ63" s="39">
        <f t="shared" si="20"/>
        <v>75398</v>
      </c>
      <c r="AK63" s="5">
        <f t="shared" si="21"/>
        <v>14326</v>
      </c>
      <c r="AL63" s="40">
        <f t="shared" si="22"/>
        <v>89724</v>
      </c>
    </row>
    <row r="64" spans="1:38" ht="50.1" customHeight="1" x14ac:dyDescent="0.25">
      <c r="A64" s="1">
        <v>62</v>
      </c>
      <c r="B64" s="9" t="s">
        <v>444</v>
      </c>
      <c r="C64" s="97" t="s">
        <v>2</v>
      </c>
      <c r="D64" s="41"/>
      <c r="E64" s="43">
        <v>31765</v>
      </c>
      <c r="F64" s="42">
        <f t="shared" si="0"/>
        <v>35932.567999999999</v>
      </c>
      <c r="G64" s="35"/>
      <c r="H64" s="36">
        <v>86849.279999999999</v>
      </c>
      <c r="I64" s="24">
        <f t="shared" si="1"/>
        <v>16501.3632</v>
      </c>
      <c r="J64" s="25">
        <f t="shared" si="2"/>
        <v>103350.64319999999</v>
      </c>
      <c r="K64" s="37">
        <v>80416</v>
      </c>
      <c r="L64" s="24">
        <f t="shared" si="3"/>
        <v>15279.04</v>
      </c>
      <c r="M64" s="38">
        <f t="shared" si="4"/>
        <v>95695.040000000008</v>
      </c>
      <c r="N64" s="36">
        <v>71800</v>
      </c>
      <c r="O64" s="24">
        <f t="shared" si="5"/>
        <v>13642</v>
      </c>
      <c r="P64" s="25">
        <f t="shared" si="6"/>
        <v>85442</v>
      </c>
      <c r="R64" s="44">
        <f t="shared" si="7"/>
        <v>68749.462</v>
      </c>
      <c r="T64" s="45">
        <f t="shared" si="8"/>
        <v>1.1643148748622698</v>
      </c>
      <c r="V64" s="5">
        <f t="shared" si="9"/>
        <v>46019.409687145919</v>
      </c>
      <c r="W64" s="5">
        <f t="shared" si="10"/>
        <v>91479.51431285408</v>
      </c>
      <c r="X64" s="5" t="str">
        <f t="shared" si="11"/>
        <v/>
      </c>
      <c r="Y64" s="5">
        <f t="shared" si="12"/>
        <v>86849.279999999999</v>
      </c>
      <c r="Z64" s="5">
        <f t="shared" si="13"/>
        <v>80416</v>
      </c>
      <c r="AA64" s="5">
        <f t="shared" si="14"/>
        <v>71800</v>
      </c>
      <c r="AC64" s="39">
        <f t="shared" si="23"/>
        <v>71800</v>
      </c>
      <c r="AD64" s="5">
        <f t="shared" si="15"/>
        <v>68749.462</v>
      </c>
      <c r="AE64" s="5">
        <f t="shared" si="16"/>
        <v>35932.567999999999</v>
      </c>
      <c r="AF64" s="5">
        <f t="shared" si="17"/>
        <v>65152.389363186405</v>
      </c>
      <c r="AG64" s="5">
        <f t="shared" si="18"/>
        <v>22730.052312854081</v>
      </c>
      <c r="AH64" s="51">
        <f t="shared" si="19"/>
        <v>0.33062152999617772</v>
      </c>
      <c r="AJ64" s="39">
        <f t="shared" si="20"/>
        <v>65152</v>
      </c>
      <c r="AK64" s="5">
        <f t="shared" si="21"/>
        <v>12379</v>
      </c>
      <c r="AL64" s="40">
        <f t="shared" si="22"/>
        <v>77531</v>
      </c>
    </row>
    <row r="65" spans="1:38" ht="50.1" customHeight="1" x14ac:dyDescent="0.25">
      <c r="A65" s="1">
        <v>63</v>
      </c>
      <c r="B65" s="9" t="s">
        <v>410</v>
      </c>
      <c r="C65" s="97" t="s">
        <v>2</v>
      </c>
      <c r="D65" s="41"/>
      <c r="E65" s="43">
        <v>1867</v>
      </c>
      <c r="F65" s="42">
        <f t="shared" si="0"/>
        <v>2111.9504000000002</v>
      </c>
      <c r="G65" s="35"/>
      <c r="H65" s="36">
        <v>19595.52</v>
      </c>
      <c r="I65" s="24">
        <f t="shared" si="1"/>
        <v>3723.1487999999999</v>
      </c>
      <c r="J65" s="25">
        <f t="shared" si="2"/>
        <v>23318.668799999999</v>
      </c>
      <c r="K65" s="37">
        <v>18144</v>
      </c>
      <c r="L65" s="24">
        <f t="shared" si="3"/>
        <v>3447.36</v>
      </c>
      <c r="M65" s="38">
        <f t="shared" si="4"/>
        <v>21591.360000000001</v>
      </c>
      <c r="N65" s="36">
        <v>16200</v>
      </c>
      <c r="O65" s="24">
        <f t="shared" si="5"/>
        <v>3078</v>
      </c>
      <c r="P65" s="25">
        <f t="shared" si="6"/>
        <v>19278</v>
      </c>
      <c r="R65" s="44">
        <f t="shared" si="7"/>
        <v>14012.867600000001</v>
      </c>
      <c r="T65" s="45">
        <f t="shared" si="8"/>
        <v>6.5055530798071777</v>
      </c>
      <c r="V65" s="5">
        <f t="shared" si="9"/>
        <v>5957.8972697848112</v>
      </c>
      <c r="W65" s="5">
        <f t="shared" si="10"/>
        <v>22067.837930215192</v>
      </c>
      <c r="X65" s="5" t="str">
        <f t="shared" si="11"/>
        <v/>
      </c>
      <c r="Y65" s="5">
        <f t="shared" si="12"/>
        <v>19595.52</v>
      </c>
      <c r="Z65" s="5">
        <f t="shared" si="13"/>
        <v>18144</v>
      </c>
      <c r="AA65" s="5">
        <f t="shared" si="14"/>
        <v>16200</v>
      </c>
      <c r="AC65" s="39">
        <f t="shared" si="23"/>
        <v>16200</v>
      </c>
      <c r="AD65" s="5">
        <f t="shared" si="15"/>
        <v>14012.867600000001</v>
      </c>
      <c r="AE65" s="5">
        <f t="shared" si="16"/>
        <v>2111.9504000000002</v>
      </c>
      <c r="AF65" s="5">
        <f t="shared" si="17"/>
        <v>10502.003041175472</v>
      </c>
      <c r="AG65" s="5">
        <f t="shared" si="18"/>
        <v>8054.9703302151902</v>
      </c>
      <c r="AH65" s="51">
        <f t="shared" si="19"/>
        <v>0.57482669216222304</v>
      </c>
      <c r="AJ65" s="39">
        <f t="shared" si="20"/>
        <v>10502</v>
      </c>
      <c r="AK65" s="5">
        <f t="shared" si="21"/>
        <v>1995</v>
      </c>
      <c r="AL65" s="40">
        <f t="shared" si="22"/>
        <v>12497</v>
      </c>
    </row>
    <row r="66" spans="1:38" ht="50.1" customHeight="1" x14ac:dyDescent="0.25">
      <c r="A66" s="1">
        <v>64</v>
      </c>
      <c r="B66" s="9" t="s">
        <v>208</v>
      </c>
      <c r="C66" s="97" t="s">
        <v>2</v>
      </c>
      <c r="D66" s="41"/>
      <c r="E66" s="43">
        <v>3281</v>
      </c>
      <c r="F66" s="42">
        <f t="shared" si="0"/>
        <v>3711.4672</v>
      </c>
      <c r="G66" s="35"/>
      <c r="H66" s="36">
        <v>8926.85</v>
      </c>
      <c r="I66" s="24">
        <f t="shared" si="1"/>
        <v>1696.1015</v>
      </c>
      <c r="J66" s="25">
        <f t="shared" si="2"/>
        <v>10622.951500000001</v>
      </c>
      <c r="K66" s="37">
        <v>8266</v>
      </c>
      <c r="L66" s="24">
        <f t="shared" si="3"/>
        <v>1570.54</v>
      </c>
      <c r="M66" s="38">
        <f t="shared" si="4"/>
        <v>9836.5400000000009</v>
      </c>
      <c r="N66" s="36">
        <v>7380</v>
      </c>
      <c r="O66" s="24">
        <f t="shared" si="5"/>
        <v>1402.2</v>
      </c>
      <c r="P66" s="25">
        <f t="shared" si="6"/>
        <v>8782.2000000000007</v>
      </c>
      <c r="R66" s="44">
        <f t="shared" si="7"/>
        <v>7071.0793000000003</v>
      </c>
      <c r="T66" s="45">
        <f t="shared" si="8"/>
        <v>1.1551597988418165</v>
      </c>
      <c r="V66" s="5">
        <f t="shared" si="9"/>
        <v>4743.4090891366532</v>
      </c>
      <c r="W66" s="5">
        <f t="shared" si="10"/>
        <v>9398.7495108633484</v>
      </c>
      <c r="X66" s="5" t="str">
        <f t="shared" si="11"/>
        <v/>
      </c>
      <c r="Y66" s="5">
        <f t="shared" si="12"/>
        <v>8926.85</v>
      </c>
      <c r="Z66" s="5">
        <f t="shared" si="13"/>
        <v>8266</v>
      </c>
      <c r="AA66" s="5">
        <f t="shared" si="14"/>
        <v>7380</v>
      </c>
      <c r="AC66" s="39">
        <f t="shared" si="23"/>
        <v>7380</v>
      </c>
      <c r="AD66" s="5">
        <f t="shared" si="15"/>
        <v>7071.0793000000003</v>
      </c>
      <c r="AE66" s="5">
        <f t="shared" si="16"/>
        <v>3711.4672</v>
      </c>
      <c r="AF66" s="5">
        <f t="shared" si="17"/>
        <v>6705.0019226677814</v>
      </c>
      <c r="AG66" s="5">
        <f t="shared" si="18"/>
        <v>2327.6702108633472</v>
      </c>
      <c r="AH66" s="51">
        <f t="shared" si="19"/>
        <v>0.32918174328257738</v>
      </c>
      <c r="AJ66" s="39">
        <f t="shared" si="20"/>
        <v>6705</v>
      </c>
      <c r="AK66" s="5">
        <f t="shared" si="21"/>
        <v>1274</v>
      </c>
      <c r="AL66" s="40">
        <f t="shared" si="22"/>
        <v>7979</v>
      </c>
    </row>
    <row r="67" spans="1:38" ht="50.1" customHeight="1" x14ac:dyDescent="0.25">
      <c r="A67" s="1">
        <v>65</v>
      </c>
      <c r="B67" s="9" t="s">
        <v>212</v>
      </c>
      <c r="C67" s="97" t="s">
        <v>2</v>
      </c>
      <c r="D67" s="41"/>
      <c r="E67" s="43">
        <v>960</v>
      </c>
      <c r="F67" s="42">
        <f t="shared" ref="F67:F130" si="24">+E67*1.1312</f>
        <v>1085.952</v>
      </c>
      <c r="G67" s="35"/>
      <c r="H67" s="36">
        <v>4717.4399999999996</v>
      </c>
      <c r="I67" s="24">
        <f t="shared" ref="I67:I130" si="25">+H67*19/100</f>
        <v>896.31359999999984</v>
      </c>
      <c r="J67" s="25">
        <f t="shared" ref="J67:J130" si="26">+I67+H67</f>
        <v>5613.7535999999991</v>
      </c>
      <c r="K67" s="37">
        <v>4368</v>
      </c>
      <c r="L67" s="24">
        <f t="shared" ref="L67:L130" si="27">+K67*19/100</f>
        <v>829.92</v>
      </c>
      <c r="M67" s="38">
        <f t="shared" ref="M67:M130" si="28">+L67+K67</f>
        <v>5197.92</v>
      </c>
      <c r="N67" s="36">
        <v>3900</v>
      </c>
      <c r="O67" s="24">
        <f t="shared" ref="O67:O130" si="29">+N67*19/100</f>
        <v>741</v>
      </c>
      <c r="P67" s="25">
        <f t="shared" ref="P67:P130" si="30">+O67+N67</f>
        <v>4641</v>
      </c>
      <c r="R67" s="44">
        <f t="shared" ref="R67:R130" si="31">AVERAGE(F67,H67,K67,N67)</f>
        <v>3517.848</v>
      </c>
      <c r="T67" s="45">
        <f t="shared" ref="T67:T130" si="32">+(R67-E67)/E67</f>
        <v>2.664425</v>
      </c>
      <c r="V67" s="5">
        <f t="shared" ref="V67:V130" si="33">+AD67-AG67</f>
        <v>1862.3583749959653</v>
      </c>
      <c r="W67" s="5">
        <f t="shared" ref="W67:W130" si="34">+AD67+AG67</f>
        <v>5173.3376250040346</v>
      </c>
      <c r="X67" s="5" t="str">
        <f t="shared" ref="X67:X130" si="35">IF(AND(F67&gt;$V67,F67&lt;$W67),F67,"")</f>
        <v/>
      </c>
      <c r="Y67" s="5">
        <f t="shared" ref="Y67:Y130" si="36">IF(AND(H67&gt;$V67,H67&lt;$W67),H67,"")</f>
        <v>4717.4399999999996</v>
      </c>
      <c r="Z67" s="5">
        <f t="shared" ref="Z67:Z130" si="37">IF(AND(K67&gt;$V67,K67&lt;$W67),K67,"")</f>
        <v>4368</v>
      </c>
      <c r="AA67" s="5">
        <f t="shared" ref="AA67:AA130" si="38">IF(AND(N67&gt;$V67,N67&lt;$W67),N67,"")</f>
        <v>3900</v>
      </c>
      <c r="AC67" s="39">
        <f t="shared" si="23"/>
        <v>3900</v>
      </c>
      <c r="AD67" s="5">
        <f t="shared" ref="AD67:AD130" si="39">AVERAGE(F67,H67,K67,N67)</f>
        <v>3517.848</v>
      </c>
      <c r="AE67" s="5">
        <f t="shared" ref="AE67:AE130" si="40">MIN(F67,H67,K67,N67)</f>
        <v>1085.952</v>
      </c>
      <c r="AF67" s="5">
        <f t="shared" ref="AF67:AF130" si="41">GEOMEAN(F67,H67,K67,N67)</f>
        <v>3056.4413240541821</v>
      </c>
      <c r="AG67" s="5">
        <f t="shared" ref="AG67:AG130" si="42">STDEVA(F67,H67,K67,N67)</f>
        <v>1655.4896250040347</v>
      </c>
      <c r="AH67" s="51">
        <f t="shared" ref="AH67:AH130" si="43">+AG67/AD67</f>
        <v>0.4705972586092505</v>
      </c>
      <c r="AJ67" s="39">
        <f t="shared" ref="AJ67:AJ130" si="44">ROUND(AF67,0)</f>
        <v>3056</v>
      </c>
      <c r="AK67" s="5">
        <f t="shared" ref="AK67:AK130" si="45">ROUND((AJ67*19/100),0)</f>
        <v>581</v>
      </c>
      <c r="AL67" s="40">
        <f t="shared" si="22"/>
        <v>3637</v>
      </c>
    </row>
    <row r="68" spans="1:38" ht="50.1" customHeight="1" x14ac:dyDescent="0.25">
      <c r="A68" s="1">
        <v>66</v>
      </c>
      <c r="B68" s="9" t="s">
        <v>218</v>
      </c>
      <c r="C68" s="97" t="s">
        <v>2</v>
      </c>
      <c r="D68" s="41"/>
      <c r="E68" s="43">
        <v>2590</v>
      </c>
      <c r="F68" s="42">
        <f t="shared" si="24"/>
        <v>2929.808</v>
      </c>
      <c r="G68" s="35"/>
      <c r="H68" s="36">
        <v>3628.8</v>
      </c>
      <c r="I68" s="24">
        <f t="shared" si="25"/>
        <v>689.47199999999998</v>
      </c>
      <c r="J68" s="25">
        <f t="shared" si="26"/>
        <v>4318.2719999999999</v>
      </c>
      <c r="K68" s="37">
        <v>3360</v>
      </c>
      <c r="L68" s="24">
        <f t="shared" si="27"/>
        <v>638.4</v>
      </c>
      <c r="M68" s="38">
        <f t="shared" si="28"/>
        <v>3998.4</v>
      </c>
      <c r="N68" s="36">
        <v>3000</v>
      </c>
      <c r="O68" s="24">
        <f t="shared" si="29"/>
        <v>570</v>
      </c>
      <c r="P68" s="25">
        <f t="shared" si="30"/>
        <v>3570</v>
      </c>
      <c r="R68" s="44">
        <f t="shared" si="31"/>
        <v>3229.652</v>
      </c>
      <c r="T68" s="45">
        <f t="shared" si="32"/>
        <v>0.24696988416988419</v>
      </c>
      <c r="V68" s="5">
        <f t="shared" si="33"/>
        <v>2903.5864685251136</v>
      </c>
      <c r="W68" s="5">
        <f t="shared" si="34"/>
        <v>3555.7175314748865</v>
      </c>
      <c r="X68" s="5">
        <f t="shared" si="35"/>
        <v>2929.808</v>
      </c>
      <c r="Y68" s="5" t="str">
        <f t="shared" si="36"/>
        <v/>
      </c>
      <c r="Z68" s="5">
        <f t="shared" si="37"/>
        <v>3360</v>
      </c>
      <c r="AA68" s="5">
        <f t="shared" si="38"/>
        <v>3000</v>
      </c>
      <c r="AC68" s="39">
        <f t="shared" si="23"/>
        <v>2929.808</v>
      </c>
      <c r="AD68" s="5">
        <f t="shared" si="39"/>
        <v>3229.652</v>
      </c>
      <c r="AE68" s="5">
        <f t="shared" si="40"/>
        <v>2929.808</v>
      </c>
      <c r="AF68" s="5">
        <f t="shared" si="41"/>
        <v>3217.4787063928352</v>
      </c>
      <c r="AG68" s="5">
        <f t="shared" si="42"/>
        <v>326.06553147488626</v>
      </c>
      <c r="AH68" s="51">
        <f t="shared" si="43"/>
        <v>0.10095995837164073</v>
      </c>
      <c r="AJ68" s="39">
        <f t="shared" si="44"/>
        <v>3217</v>
      </c>
      <c r="AK68" s="5">
        <f t="shared" si="45"/>
        <v>611</v>
      </c>
      <c r="AL68" s="40">
        <f t="shared" ref="AL68:AL131" si="46">+AK68+AJ68</f>
        <v>3828</v>
      </c>
    </row>
    <row r="69" spans="1:38" ht="50.1" customHeight="1" x14ac:dyDescent="0.25">
      <c r="A69" s="1">
        <v>67</v>
      </c>
      <c r="B69" s="9" t="s">
        <v>37</v>
      </c>
      <c r="C69" s="97" t="s">
        <v>2</v>
      </c>
      <c r="D69" s="41"/>
      <c r="E69" s="43">
        <v>888</v>
      </c>
      <c r="F69" s="42">
        <f t="shared" si="24"/>
        <v>1004.5056</v>
      </c>
      <c r="G69" s="35"/>
      <c r="H69" s="36">
        <v>2225.66</v>
      </c>
      <c r="I69" s="24">
        <f t="shared" si="25"/>
        <v>422.87539999999996</v>
      </c>
      <c r="J69" s="25">
        <f t="shared" si="26"/>
        <v>2648.5353999999998</v>
      </c>
      <c r="K69" s="37">
        <v>2061</v>
      </c>
      <c r="L69" s="24">
        <f t="shared" si="27"/>
        <v>391.59</v>
      </c>
      <c r="M69" s="38">
        <f t="shared" si="28"/>
        <v>2452.59</v>
      </c>
      <c r="N69" s="36">
        <v>1840</v>
      </c>
      <c r="O69" s="24">
        <f t="shared" si="29"/>
        <v>349.6</v>
      </c>
      <c r="P69" s="25">
        <f t="shared" si="30"/>
        <v>2189.6</v>
      </c>
      <c r="R69" s="44">
        <f t="shared" si="31"/>
        <v>1782.7914000000001</v>
      </c>
      <c r="T69" s="45">
        <f t="shared" si="32"/>
        <v>1.007647972972973</v>
      </c>
      <c r="V69" s="5">
        <f t="shared" si="33"/>
        <v>1240.4095442392211</v>
      </c>
      <c r="W69" s="5">
        <f t="shared" si="34"/>
        <v>2325.1732557607793</v>
      </c>
      <c r="X69" s="5" t="str">
        <f t="shared" si="35"/>
        <v/>
      </c>
      <c r="Y69" s="5">
        <f t="shared" si="36"/>
        <v>2225.66</v>
      </c>
      <c r="Z69" s="5">
        <f t="shared" si="37"/>
        <v>2061</v>
      </c>
      <c r="AA69" s="5">
        <f t="shared" si="38"/>
        <v>1840</v>
      </c>
      <c r="AC69" s="39">
        <f t="shared" si="23"/>
        <v>1840</v>
      </c>
      <c r="AD69" s="5">
        <f t="shared" si="39"/>
        <v>1782.7914000000001</v>
      </c>
      <c r="AE69" s="5">
        <f t="shared" si="40"/>
        <v>1004.5056</v>
      </c>
      <c r="AF69" s="5">
        <f t="shared" si="41"/>
        <v>1706.3839180430068</v>
      </c>
      <c r="AG69" s="5">
        <f t="shared" si="42"/>
        <v>542.38185576077899</v>
      </c>
      <c r="AH69" s="51">
        <f t="shared" si="43"/>
        <v>0.30423181072153421</v>
      </c>
      <c r="AJ69" s="39">
        <f t="shared" si="44"/>
        <v>1706</v>
      </c>
      <c r="AK69" s="5">
        <f t="shared" si="45"/>
        <v>324</v>
      </c>
      <c r="AL69" s="40">
        <f t="shared" si="46"/>
        <v>2030</v>
      </c>
    </row>
    <row r="70" spans="1:38" ht="50.1" customHeight="1" x14ac:dyDescent="0.25">
      <c r="A70" s="1">
        <v>68</v>
      </c>
      <c r="B70" s="9" t="s">
        <v>38</v>
      </c>
      <c r="C70" s="97" t="s">
        <v>2</v>
      </c>
      <c r="D70" s="41"/>
      <c r="E70" s="43">
        <v>200</v>
      </c>
      <c r="F70" s="42">
        <f t="shared" si="24"/>
        <v>226.24</v>
      </c>
      <c r="G70" s="35"/>
      <c r="H70" s="36">
        <v>1935.36</v>
      </c>
      <c r="I70" s="24">
        <f t="shared" si="25"/>
        <v>367.71839999999997</v>
      </c>
      <c r="J70" s="25">
        <f t="shared" si="26"/>
        <v>2303.0783999999999</v>
      </c>
      <c r="K70" s="37">
        <v>1792</v>
      </c>
      <c r="L70" s="24">
        <f t="shared" si="27"/>
        <v>340.48</v>
      </c>
      <c r="M70" s="38">
        <f t="shared" si="28"/>
        <v>2132.48</v>
      </c>
      <c r="N70" s="36">
        <v>1600</v>
      </c>
      <c r="O70" s="24">
        <f t="shared" si="29"/>
        <v>304</v>
      </c>
      <c r="P70" s="25">
        <f t="shared" si="30"/>
        <v>1904</v>
      </c>
      <c r="R70" s="44">
        <f t="shared" si="31"/>
        <v>1388.4</v>
      </c>
      <c r="T70" s="45">
        <f t="shared" si="32"/>
        <v>5.9420000000000002</v>
      </c>
      <c r="V70" s="5">
        <f t="shared" si="33"/>
        <v>601.53943903636934</v>
      </c>
      <c r="W70" s="5">
        <f t="shared" si="34"/>
        <v>2175.2605609636307</v>
      </c>
      <c r="X70" s="5" t="str">
        <f t="shared" si="35"/>
        <v/>
      </c>
      <c r="Y70" s="5">
        <f t="shared" si="36"/>
        <v>1935.36</v>
      </c>
      <c r="Z70" s="5">
        <f t="shared" si="37"/>
        <v>1792</v>
      </c>
      <c r="AA70" s="5">
        <f t="shared" si="38"/>
        <v>1600</v>
      </c>
      <c r="AC70" s="39">
        <f t="shared" ref="AC70:AC133" si="47">MIN(X70:AA70)</f>
        <v>1600</v>
      </c>
      <c r="AD70" s="5">
        <f t="shared" si="39"/>
        <v>1388.4</v>
      </c>
      <c r="AE70" s="5">
        <f t="shared" si="40"/>
        <v>226.24</v>
      </c>
      <c r="AF70" s="5">
        <f t="shared" si="41"/>
        <v>1058.5156544951471</v>
      </c>
      <c r="AG70" s="5">
        <f t="shared" si="42"/>
        <v>786.86056096363075</v>
      </c>
      <c r="AH70" s="51">
        <f t="shared" si="43"/>
        <v>0.56673909605562567</v>
      </c>
      <c r="AJ70" s="39">
        <f t="shared" si="44"/>
        <v>1059</v>
      </c>
      <c r="AK70" s="5">
        <f t="shared" si="45"/>
        <v>201</v>
      </c>
      <c r="AL70" s="40">
        <f t="shared" si="46"/>
        <v>1260</v>
      </c>
    </row>
    <row r="71" spans="1:38" ht="50.1" customHeight="1" x14ac:dyDescent="0.25">
      <c r="A71" s="1">
        <v>69</v>
      </c>
      <c r="B71" s="9" t="s">
        <v>39</v>
      </c>
      <c r="C71" s="97" t="s">
        <v>2</v>
      </c>
      <c r="D71" s="41"/>
      <c r="E71" s="43">
        <v>40476</v>
      </c>
      <c r="F71" s="42">
        <f t="shared" si="24"/>
        <v>45786.451199999996</v>
      </c>
      <c r="G71" s="35"/>
      <c r="H71" s="36">
        <v>98945.279999999999</v>
      </c>
      <c r="I71" s="24">
        <f t="shared" si="25"/>
        <v>18799.603200000001</v>
      </c>
      <c r="J71" s="25">
        <f t="shared" si="26"/>
        <v>117744.8832</v>
      </c>
      <c r="K71" s="37">
        <v>91616</v>
      </c>
      <c r="L71" s="24">
        <f t="shared" si="27"/>
        <v>17407.04</v>
      </c>
      <c r="M71" s="38">
        <f t="shared" si="28"/>
        <v>109023.04000000001</v>
      </c>
      <c r="N71" s="36">
        <v>81800</v>
      </c>
      <c r="O71" s="24">
        <f t="shared" si="29"/>
        <v>15542</v>
      </c>
      <c r="P71" s="25">
        <f t="shared" si="30"/>
        <v>97342</v>
      </c>
      <c r="R71" s="44">
        <f t="shared" si="31"/>
        <v>79536.932799999995</v>
      </c>
      <c r="T71" s="45">
        <f t="shared" si="32"/>
        <v>0.96503935171459621</v>
      </c>
      <c r="V71" s="5">
        <f t="shared" si="33"/>
        <v>55965.733658947094</v>
      </c>
      <c r="W71" s="5">
        <f t="shared" si="34"/>
        <v>103108.1319410529</v>
      </c>
      <c r="X71" s="5" t="str">
        <f t="shared" si="35"/>
        <v/>
      </c>
      <c r="Y71" s="5">
        <f t="shared" si="36"/>
        <v>98945.279999999999</v>
      </c>
      <c r="Z71" s="5">
        <f t="shared" si="37"/>
        <v>91616</v>
      </c>
      <c r="AA71" s="5">
        <f t="shared" si="38"/>
        <v>81800</v>
      </c>
      <c r="AC71" s="39">
        <f t="shared" si="47"/>
        <v>81800</v>
      </c>
      <c r="AD71" s="5">
        <f t="shared" si="39"/>
        <v>79536.932799999995</v>
      </c>
      <c r="AE71" s="5">
        <f t="shared" si="40"/>
        <v>45786.451199999996</v>
      </c>
      <c r="AF71" s="5">
        <f t="shared" si="41"/>
        <v>76333.323888217536</v>
      </c>
      <c r="AG71" s="5">
        <f t="shared" si="42"/>
        <v>23571.199141052897</v>
      </c>
      <c r="AH71" s="51">
        <f t="shared" si="43"/>
        <v>0.29635539505054814</v>
      </c>
      <c r="AJ71" s="39">
        <f t="shared" si="44"/>
        <v>76333</v>
      </c>
      <c r="AK71" s="5">
        <f t="shared" si="45"/>
        <v>14503</v>
      </c>
      <c r="AL71" s="40">
        <f t="shared" si="46"/>
        <v>90836</v>
      </c>
    </row>
    <row r="72" spans="1:38" ht="50.1" customHeight="1" x14ac:dyDescent="0.25">
      <c r="A72" s="1">
        <v>70</v>
      </c>
      <c r="B72" s="9" t="s">
        <v>40</v>
      </c>
      <c r="C72" s="97" t="s">
        <v>2</v>
      </c>
      <c r="D72" s="41"/>
      <c r="E72" s="43">
        <v>108000</v>
      </c>
      <c r="F72" s="42">
        <f t="shared" si="24"/>
        <v>122169.59999999999</v>
      </c>
      <c r="G72" s="35"/>
      <c r="H72" s="36">
        <v>205632</v>
      </c>
      <c r="I72" s="24">
        <f t="shared" si="25"/>
        <v>39070.080000000002</v>
      </c>
      <c r="J72" s="25">
        <f t="shared" si="26"/>
        <v>244702.08000000002</v>
      </c>
      <c r="K72" s="37">
        <v>190400</v>
      </c>
      <c r="L72" s="24">
        <f t="shared" si="27"/>
        <v>36176</v>
      </c>
      <c r="M72" s="38">
        <f t="shared" si="28"/>
        <v>226576</v>
      </c>
      <c r="N72" s="36">
        <v>170000</v>
      </c>
      <c r="O72" s="24">
        <f t="shared" si="29"/>
        <v>32300</v>
      </c>
      <c r="P72" s="25">
        <f t="shared" si="30"/>
        <v>202300</v>
      </c>
      <c r="R72" s="44">
        <f t="shared" si="31"/>
        <v>172050.4</v>
      </c>
      <c r="T72" s="45">
        <f t="shared" si="32"/>
        <v>0.59305925925925917</v>
      </c>
      <c r="V72" s="5">
        <f t="shared" si="33"/>
        <v>135733.59935383438</v>
      </c>
      <c r="W72" s="5">
        <f t="shared" si="34"/>
        <v>208367.20064616561</v>
      </c>
      <c r="X72" s="5" t="str">
        <f t="shared" si="35"/>
        <v/>
      </c>
      <c r="Y72" s="5">
        <f t="shared" si="36"/>
        <v>205632</v>
      </c>
      <c r="Z72" s="5">
        <f t="shared" si="37"/>
        <v>190400</v>
      </c>
      <c r="AA72" s="5">
        <f t="shared" si="38"/>
        <v>170000</v>
      </c>
      <c r="AC72" s="39">
        <f t="shared" si="47"/>
        <v>170000</v>
      </c>
      <c r="AD72" s="5">
        <f t="shared" si="39"/>
        <v>172050.4</v>
      </c>
      <c r="AE72" s="5">
        <f t="shared" si="40"/>
        <v>122169.59999999999</v>
      </c>
      <c r="AF72" s="5">
        <f t="shared" si="41"/>
        <v>168866.08283597609</v>
      </c>
      <c r="AG72" s="5">
        <f t="shared" si="42"/>
        <v>36316.800646165611</v>
      </c>
      <c r="AH72" s="51">
        <f t="shared" si="43"/>
        <v>0.21108233776943042</v>
      </c>
      <c r="AJ72" s="39">
        <f t="shared" si="44"/>
        <v>168866</v>
      </c>
      <c r="AK72" s="5">
        <f t="shared" si="45"/>
        <v>32085</v>
      </c>
      <c r="AL72" s="40">
        <f t="shared" si="46"/>
        <v>200951</v>
      </c>
    </row>
    <row r="73" spans="1:38" ht="50.1" customHeight="1" x14ac:dyDescent="0.25">
      <c r="A73" s="1">
        <v>71</v>
      </c>
      <c r="B73" s="9" t="s">
        <v>445</v>
      </c>
      <c r="C73" s="97" t="s">
        <v>43</v>
      </c>
      <c r="D73" s="41"/>
      <c r="E73" s="43">
        <v>55583</v>
      </c>
      <c r="F73" s="42">
        <f t="shared" si="24"/>
        <v>62875.489600000001</v>
      </c>
      <c r="G73" s="35"/>
      <c r="H73" s="36">
        <v>208535.04000000001</v>
      </c>
      <c r="I73" s="24">
        <f t="shared" si="25"/>
        <v>39621.657600000006</v>
      </c>
      <c r="J73" s="25">
        <f t="shared" si="26"/>
        <v>248156.69760000001</v>
      </c>
      <c r="K73" s="37">
        <v>193088</v>
      </c>
      <c r="L73" s="24">
        <f t="shared" si="27"/>
        <v>36686.720000000001</v>
      </c>
      <c r="M73" s="38">
        <f t="shared" si="28"/>
        <v>229774.72</v>
      </c>
      <c r="N73" s="36">
        <v>172400</v>
      </c>
      <c r="O73" s="24">
        <f t="shared" si="29"/>
        <v>32756</v>
      </c>
      <c r="P73" s="25">
        <f t="shared" si="30"/>
        <v>205156</v>
      </c>
      <c r="R73" s="44">
        <f t="shared" si="31"/>
        <v>159224.6324</v>
      </c>
      <c r="T73" s="45">
        <f t="shared" si="32"/>
        <v>1.8646282568411205</v>
      </c>
      <c r="V73" s="5">
        <f t="shared" si="33"/>
        <v>93308.039667009565</v>
      </c>
      <c r="W73" s="5">
        <f t="shared" si="34"/>
        <v>225141.22513299045</v>
      </c>
      <c r="X73" s="5" t="str">
        <f t="shared" si="35"/>
        <v/>
      </c>
      <c r="Y73" s="5">
        <f t="shared" si="36"/>
        <v>208535.04000000001</v>
      </c>
      <c r="Z73" s="5">
        <f t="shared" si="37"/>
        <v>193088</v>
      </c>
      <c r="AA73" s="5">
        <f t="shared" si="38"/>
        <v>172400</v>
      </c>
      <c r="AC73" s="39">
        <f t="shared" si="47"/>
        <v>172400</v>
      </c>
      <c r="AD73" s="5">
        <f t="shared" si="39"/>
        <v>159224.6324</v>
      </c>
      <c r="AE73" s="5">
        <f t="shared" si="40"/>
        <v>62875.489600000001</v>
      </c>
      <c r="AF73" s="5">
        <f t="shared" si="41"/>
        <v>144540.06353574674</v>
      </c>
      <c r="AG73" s="5">
        <f t="shared" si="42"/>
        <v>65916.592732990437</v>
      </c>
      <c r="AH73" s="51">
        <f t="shared" si="43"/>
        <v>0.41398489504686986</v>
      </c>
      <c r="AJ73" s="39">
        <f t="shared" si="44"/>
        <v>144540</v>
      </c>
      <c r="AK73" s="5">
        <f t="shared" si="45"/>
        <v>27463</v>
      </c>
      <c r="AL73" s="40">
        <f t="shared" si="46"/>
        <v>172003</v>
      </c>
    </row>
    <row r="74" spans="1:38" ht="50.1" customHeight="1" x14ac:dyDescent="0.25">
      <c r="A74" s="1">
        <v>72</v>
      </c>
      <c r="B74" s="9" t="s">
        <v>42</v>
      </c>
      <c r="C74" s="97" t="s">
        <v>43</v>
      </c>
      <c r="D74" s="41"/>
      <c r="E74" s="43">
        <v>59800</v>
      </c>
      <c r="F74" s="42">
        <f t="shared" si="24"/>
        <v>67645.759999999995</v>
      </c>
      <c r="G74" s="35"/>
      <c r="H74" s="36">
        <v>189181.44</v>
      </c>
      <c r="I74" s="24">
        <f t="shared" si="25"/>
        <v>35944.473599999998</v>
      </c>
      <c r="J74" s="25">
        <f t="shared" si="26"/>
        <v>225125.9136</v>
      </c>
      <c r="K74" s="37">
        <v>175168</v>
      </c>
      <c r="L74" s="24">
        <f t="shared" si="27"/>
        <v>33281.919999999998</v>
      </c>
      <c r="M74" s="38">
        <f t="shared" si="28"/>
        <v>208449.91999999998</v>
      </c>
      <c r="N74" s="36">
        <v>156400</v>
      </c>
      <c r="O74" s="24">
        <f t="shared" si="29"/>
        <v>29716</v>
      </c>
      <c r="P74" s="25">
        <f t="shared" si="30"/>
        <v>186116</v>
      </c>
      <c r="R74" s="44">
        <f t="shared" si="31"/>
        <v>147098.79999999999</v>
      </c>
      <c r="T74" s="45">
        <f t="shared" si="32"/>
        <v>1.4598461538461536</v>
      </c>
      <c r="V74" s="5">
        <f t="shared" si="33"/>
        <v>92454.109911235879</v>
      </c>
      <c r="W74" s="5">
        <f t="shared" si="34"/>
        <v>201743.49008876411</v>
      </c>
      <c r="X74" s="5" t="str">
        <f t="shared" si="35"/>
        <v/>
      </c>
      <c r="Y74" s="5">
        <f t="shared" si="36"/>
        <v>189181.44</v>
      </c>
      <c r="Z74" s="5">
        <f t="shared" si="37"/>
        <v>175168</v>
      </c>
      <c r="AA74" s="5">
        <f t="shared" si="38"/>
        <v>156400</v>
      </c>
      <c r="AC74" s="39">
        <f t="shared" si="47"/>
        <v>156400</v>
      </c>
      <c r="AD74" s="5">
        <f t="shared" si="39"/>
        <v>147098.79999999999</v>
      </c>
      <c r="AE74" s="5">
        <f t="shared" si="40"/>
        <v>67645.759999999995</v>
      </c>
      <c r="AF74" s="5">
        <f t="shared" si="41"/>
        <v>136836.72042111977</v>
      </c>
      <c r="AG74" s="5">
        <f t="shared" si="42"/>
        <v>54644.69008876411</v>
      </c>
      <c r="AH74" s="51">
        <f t="shared" si="43"/>
        <v>0.37148290868969774</v>
      </c>
      <c r="AJ74" s="39">
        <f t="shared" si="44"/>
        <v>136837</v>
      </c>
      <c r="AK74" s="5">
        <f t="shared" si="45"/>
        <v>25999</v>
      </c>
      <c r="AL74" s="40">
        <f t="shared" si="46"/>
        <v>162836</v>
      </c>
    </row>
    <row r="75" spans="1:38" ht="50.1" customHeight="1" x14ac:dyDescent="0.25">
      <c r="A75" s="1">
        <v>73</v>
      </c>
      <c r="B75" s="9" t="s">
        <v>44</v>
      </c>
      <c r="C75" s="97" t="s">
        <v>43</v>
      </c>
      <c r="D75" s="41"/>
      <c r="E75" s="43">
        <v>9870</v>
      </c>
      <c r="F75" s="42">
        <f t="shared" si="24"/>
        <v>11164.944</v>
      </c>
      <c r="G75" s="35"/>
      <c r="H75" s="36">
        <v>45722.879999999997</v>
      </c>
      <c r="I75" s="24">
        <f t="shared" si="25"/>
        <v>8687.3472000000002</v>
      </c>
      <c r="J75" s="25">
        <f t="shared" si="26"/>
        <v>54410.227199999994</v>
      </c>
      <c r="K75" s="37">
        <v>42336</v>
      </c>
      <c r="L75" s="24">
        <f t="shared" si="27"/>
        <v>8043.84</v>
      </c>
      <c r="M75" s="38">
        <f t="shared" si="28"/>
        <v>50379.839999999997</v>
      </c>
      <c r="N75" s="36">
        <v>37800</v>
      </c>
      <c r="O75" s="24">
        <f t="shared" si="29"/>
        <v>7182</v>
      </c>
      <c r="P75" s="25">
        <f t="shared" si="30"/>
        <v>44982</v>
      </c>
      <c r="R75" s="44">
        <f t="shared" si="31"/>
        <v>34255.955999999998</v>
      </c>
      <c r="T75" s="45">
        <f t="shared" si="32"/>
        <v>2.4707148936170209</v>
      </c>
      <c r="V75" s="5">
        <f t="shared" si="33"/>
        <v>18523.478550238175</v>
      </c>
      <c r="W75" s="5">
        <f t="shared" si="34"/>
        <v>49988.433449761826</v>
      </c>
      <c r="X75" s="5" t="str">
        <f t="shared" si="35"/>
        <v/>
      </c>
      <c r="Y75" s="5">
        <f t="shared" si="36"/>
        <v>45722.879999999997</v>
      </c>
      <c r="Z75" s="5">
        <f t="shared" si="37"/>
        <v>42336</v>
      </c>
      <c r="AA75" s="5">
        <f t="shared" si="38"/>
        <v>37800</v>
      </c>
      <c r="AC75" s="39">
        <f t="shared" si="47"/>
        <v>37800</v>
      </c>
      <c r="AD75" s="5">
        <f t="shared" si="39"/>
        <v>34255.955999999998</v>
      </c>
      <c r="AE75" s="5">
        <f t="shared" si="40"/>
        <v>11164.944</v>
      </c>
      <c r="AF75" s="5">
        <f t="shared" si="41"/>
        <v>30064.081312315855</v>
      </c>
      <c r="AG75" s="5">
        <f t="shared" si="42"/>
        <v>15732.477449761824</v>
      </c>
      <c r="AH75" s="51">
        <f t="shared" si="43"/>
        <v>0.45926254254185239</v>
      </c>
      <c r="AJ75" s="39">
        <f t="shared" si="44"/>
        <v>30064</v>
      </c>
      <c r="AK75" s="5">
        <f t="shared" si="45"/>
        <v>5712</v>
      </c>
      <c r="AL75" s="40">
        <f t="shared" si="46"/>
        <v>35776</v>
      </c>
    </row>
    <row r="76" spans="1:38" ht="50.1" customHeight="1" x14ac:dyDescent="0.25">
      <c r="A76" s="1">
        <v>74</v>
      </c>
      <c r="B76" s="9" t="s">
        <v>411</v>
      </c>
      <c r="C76" s="97" t="s">
        <v>2</v>
      </c>
      <c r="D76" s="41"/>
      <c r="E76" s="43">
        <v>43697.478991596639</v>
      </c>
      <c r="F76" s="42">
        <f t="shared" si="24"/>
        <v>49430.588235294119</v>
      </c>
      <c r="G76" s="35"/>
      <c r="H76" s="36">
        <v>115879.67999999999</v>
      </c>
      <c r="I76" s="24">
        <f t="shared" si="25"/>
        <v>22017.139199999998</v>
      </c>
      <c r="J76" s="25">
        <f t="shared" si="26"/>
        <v>137896.8192</v>
      </c>
      <c r="K76" s="37">
        <v>107296</v>
      </c>
      <c r="L76" s="24">
        <f t="shared" si="27"/>
        <v>20386.240000000002</v>
      </c>
      <c r="M76" s="38">
        <f t="shared" si="28"/>
        <v>127682.24000000001</v>
      </c>
      <c r="N76" s="36">
        <v>95800</v>
      </c>
      <c r="O76" s="24">
        <f t="shared" si="29"/>
        <v>18202</v>
      </c>
      <c r="P76" s="25">
        <f t="shared" si="30"/>
        <v>114002</v>
      </c>
      <c r="R76" s="44">
        <f t="shared" si="31"/>
        <v>92101.567058823537</v>
      </c>
      <c r="T76" s="45">
        <f t="shared" si="32"/>
        <v>1.1077089384615386</v>
      </c>
      <c r="V76" s="5">
        <f t="shared" si="33"/>
        <v>62488.730386046402</v>
      </c>
      <c r="W76" s="5">
        <f t="shared" si="34"/>
        <v>121714.40373160067</v>
      </c>
      <c r="X76" s="5" t="str">
        <f t="shared" si="35"/>
        <v/>
      </c>
      <c r="Y76" s="5">
        <f t="shared" si="36"/>
        <v>115879.67999999999</v>
      </c>
      <c r="Z76" s="5">
        <f t="shared" si="37"/>
        <v>107296</v>
      </c>
      <c r="AA76" s="5">
        <f t="shared" si="38"/>
        <v>95800</v>
      </c>
      <c r="AC76" s="39">
        <f t="shared" si="47"/>
        <v>95800</v>
      </c>
      <c r="AD76" s="5">
        <f t="shared" si="39"/>
        <v>92101.567058823537</v>
      </c>
      <c r="AE76" s="5">
        <f t="shared" si="40"/>
        <v>49430.588235294119</v>
      </c>
      <c r="AF76" s="5">
        <f t="shared" si="41"/>
        <v>87596.75672543337</v>
      </c>
      <c r="AG76" s="5">
        <f t="shared" si="42"/>
        <v>29612.836672777139</v>
      </c>
      <c r="AH76" s="51">
        <f t="shared" si="43"/>
        <v>0.32152370061047908</v>
      </c>
      <c r="AJ76" s="39">
        <f t="shared" si="44"/>
        <v>87597</v>
      </c>
      <c r="AK76" s="5">
        <f t="shared" si="45"/>
        <v>16643</v>
      </c>
      <c r="AL76" s="40">
        <f t="shared" si="46"/>
        <v>104240</v>
      </c>
    </row>
    <row r="77" spans="1:38" ht="50.1" customHeight="1" x14ac:dyDescent="0.25">
      <c r="A77" s="1">
        <v>75</v>
      </c>
      <c r="B77" s="9" t="s">
        <v>412</v>
      </c>
      <c r="C77" s="97" t="s">
        <v>2</v>
      </c>
      <c r="D77" s="41"/>
      <c r="E77" s="43">
        <v>105042.01680672269</v>
      </c>
      <c r="F77" s="42">
        <f t="shared" si="24"/>
        <v>118823.52941176471</v>
      </c>
      <c r="G77" s="35"/>
      <c r="H77" s="36">
        <v>196439.04000000001</v>
      </c>
      <c r="I77" s="24">
        <f t="shared" si="25"/>
        <v>37323.417600000001</v>
      </c>
      <c r="J77" s="25">
        <f t="shared" si="26"/>
        <v>233762.45760000002</v>
      </c>
      <c r="K77" s="37">
        <v>181888</v>
      </c>
      <c r="L77" s="24">
        <f t="shared" si="27"/>
        <v>34558.720000000001</v>
      </c>
      <c r="M77" s="38">
        <f t="shared" si="28"/>
        <v>216446.72</v>
      </c>
      <c r="N77" s="36">
        <v>162400</v>
      </c>
      <c r="O77" s="24">
        <f t="shared" si="29"/>
        <v>30856</v>
      </c>
      <c r="P77" s="25">
        <f t="shared" si="30"/>
        <v>193256</v>
      </c>
      <c r="R77" s="44">
        <f t="shared" si="31"/>
        <v>164887.64235294118</v>
      </c>
      <c r="T77" s="45">
        <f t="shared" si="32"/>
        <v>0.56973035520000004</v>
      </c>
      <c r="V77" s="5">
        <f t="shared" si="33"/>
        <v>131160.33531969617</v>
      </c>
      <c r="W77" s="5">
        <f t="shared" si="34"/>
        <v>198614.9493861862</v>
      </c>
      <c r="X77" s="5" t="str">
        <f t="shared" si="35"/>
        <v/>
      </c>
      <c r="Y77" s="5">
        <f t="shared" si="36"/>
        <v>196439.04000000001</v>
      </c>
      <c r="Z77" s="5">
        <f t="shared" si="37"/>
        <v>181888</v>
      </c>
      <c r="AA77" s="5">
        <f t="shared" si="38"/>
        <v>162400</v>
      </c>
      <c r="AC77" s="39">
        <f t="shared" si="47"/>
        <v>162400</v>
      </c>
      <c r="AD77" s="5">
        <f t="shared" si="39"/>
        <v>164887.64235294118</v>
      </c>
      <c r="AE77" s="5">
        <f t="shared" si="40"/>
        <v>118823.52941176471</v>
      </c>
      <c r="AF77" s="5">
        <f t="shared" si="41"/>
        <v>162042.92760045041</v>
      </c>
      <c r="AG77" s="5">
        <f t="shared" si="42"/>
        <v>33727.307033245001</v>
      </c>
      <c r="AH77" s="51">
        <f t="shared" si="43"/>
        <v>0.20454720894760486</v>
      </c>
      <c r="AJ77" s="39">
        <f t="shared" si="44"/>
        <v>162043</v>
      </c>
      <c r="AK77" s="5">
        <f t="shared" si="45"/>
        <v>30788</v>
      </c>
      <c r="AL77" s="40">
        <f t="shared" si="46"/>
        <v>192831</v>
      </c>
    </row>
    <row r="78" spans="1:38" ht="50.1" customHeight="1" x14ac:dyDescent="0.25">
      <c r="A78" s="1">
        <v>76</v>
      </c>
      <c r="B78" s="9" t="s">
        <v>177</v>
      </c>
      <c r="C78" s="97" t="s">
        <v>2</v>
      </c>
      <c r="D78" s="41"/>
      <c r="E78" s="43">
        <v>7800</v>
      </c>
      <c r="F78" s="42">
        <f t="shared" si="24"/>
        <v>8823.36</v>
      </c>
      <c r="G78" s="35"/>
      <c r="H78" s="36">
        <v>21530.880000000001</v>
      </c>
      <c r="I78" s="24">
        <f t="shared" si="25"/>
        <v>4090.8672000000001</v>
      </c>
      <c r="J78" s="25">
        <f t="shared" si="26"/>
        <v>25621.747200000002</v>
      </c>
      <c r="K78" s="37">
        <v>19936</v>
      </c>
      <c r="L78" s="24">
        <f t="shared" si="27"/>
        <v>3787.84</v>
      </c>
      <c r="M78" s="38">
        <f t="shared" si="28"/>
        <v>23723.84</v>
      </c>
      <c r="N78" s="36">
        <v>17800</v>
      </c>
      <c r="O78" s="24">
        <f t="shared" si="29"/>
        <v>3382</v>
      </c>
      <c r="P78" s="25">
        <f t="shared" si="30"/>
        <v>21182</v>
      </c>
      <c r="R78" s="44">
        <f t="shared" si="31"/>
        <v>17022.560000000001</v>
      </c>
      <c r="T78" s="45">
        <f t="shared" si="32"/>
        <v>1.1823794871794873</v>
      </c>
      <c r="V78" s="5">
        <f t="shared" si="33"/>
        <v>11346.752408429154</v>
      </c>
      <c r="W78" s="5">
        <f t="shared" si="34"/>
        <v>22698.367591570848</v>
      </c>
      <c r="X78" s="5" t="str">
        <f t="shared" si="35"/>
        <v/>
      </c>
      <c r="Y78" s="5">
        <f t="shared" si="36"/>
        <v>21530.880000000001</v>
      </c>
      <c r="Z78" s="5">
        <f t="shared" si="37"/>
        <v>19936</v>
      </c>
      <c r="AA78" s="5">
        <f t="shared" si="38"/>
        <v>17800</v>
      </c>
      <c r="AC78" s="39">
        <f t="shared" si="47"/>
        <v>17800</v>
      </c>
      <c r="AD78" s="5">
        <f t="shared" si="39"/>
        <v>17022.560000000001</v>
      </c>
      <c r="AE78" s="5">
        <f t="shared" si="40"/>
        <v>8823.36</v>
      </c>
      <c r="AF78" s="5">
        <f t="shared" si="41"/>
        <v>16113.446880651331</v>
      </c>
      <c r="AG78" s="5">
        <f t="shared" si="42"/>
        <v>5675.8075915708459</v>
      </c>
      <c r="AH78" s="51">
        <f t="shared" si="43"/>
        <v>0.33342855549170308</v>
      </c>
      <c r="AJ78" s="39">
        <f t="shared" si="44"/>
        <v>16113</v>
      </c>
      <c r="AK78" s="5">
        <f t="shared" si="45"/>
        <v>3061</v>
      </c>
      <c r="AL78" s="40">
        <f t="shared" si="46"/>
        <v>19174</v>
      </c>
    </row>
    <row r="79" spans="1:38" ht="50.1" customHeight="1" x14ac:dyDescent="0.25">
      <c r="A79" s="1">
        <v>77</v>
      </c>
      <c r="B79" s="9" t="s">
        <v>413</v>
      </c>
      <c r="C79" s="97" t="s">
        <v>2</v>
      </c>
      <c r="D79" s="41"/>
      <c r="E79" s="43">
        <v>37647.058823529413</v>
      </c>
      <c r="F79" s="42">
        <f t="shared" si="24"/>
        <v>42586.352941176468</v>
      </c>
      <c r="G79" s="35"/>
      <c r="H79" s="36">
        <v>125556.48</v>
      </c>
      <c r="I79" s="24">
        <f t="shared" si="25"/>
        <v>23855.731200000002</v>
      </c>
      <c r="J79" s="25">
        <f t="shared" si="26"/>
        <v>149412.21119999999</v>
      </c>
      <c r="K79" s="37">
        <v>116256</v>
      </c>
      <c r="L79" s="24">
        <f t="shared" si="27"/>
        <v>22088.639999999999</v>
      </c>
      <c r="M79" s="38">
        <f t="shared" si="28"/>
        <v>138344.64000000001</v>
      </c>
      <c r="N79" s="36">
        <v>103800</v>
      </c>
      <c r="O79" s="24">
        <f t="shared" si="29"/>
        <v>19722</v>
      </c>
      <c r="P79" s="25">
        <f t="shared" si="30"/>
        <v>123522</v>
      </c>
      <c r="R79" s="44">
        <f t="shared" si="31"/>
        <v>97049.708235294122</v>
      </c>
      <c r="T79" s="45">
        <f t="shared" si="32"/>
        <v>1.577882875</v>
      </c>
      <c r="V79" s="5">
        <f t="shared" si="33"/>
        <v>59662.806836551164</v>
      </c>
      <c r="W79" s="5">
        <f t="shared" si="34"/>
        <v>134436.60963403707</v>
      </c>
      <c r="X79" s="5" t="str">
        <f t="shared" si="35"/>
        <v/>
      </c>
      <c r="Y79" s="5">
        <f t="shared" si="36"/>
        <v>125556.48</v>
      </c>
      <c r="Z79" s="5">
        <f t="shared" si="37"/>
        <v>116256</v>
      </c>
      <c r="AA79" s="5">
        <f t="shared" si="38"/>
        <v>103800</v>
      </c>
      <c r="AC79" s="39">
        <f t="shared" si="47"/>
        <v>103800</v>
      </c>
      <c r="AD79" s="5">
        <f t="shared" si="39"/>
        <v>97049.708235294122</v>
      </c>
      <c r="AE79" s="5">
        <f t="shared" si="40"/>
        <v>42586.352941176468</v>
      </c>
      <c r="AF79" s="5">
        <f t="shared" si="41"/>
        <v>89625.290760194534</v>
      </c>
      <c r="AG79" s="5">
        <f t="shared" si="42"/>
        <v>37386.901398742957</v>
      </c>
      <c r="AH79" s="51">
        <f t="shared" si="43"/>
        <v>0.3852345574094827</v>
      </c>
      <c r="AJ79" s="39">
        <f t="shared" si="44"/>
        <v>89625</v>
      </c>
      <c r="AK79" s="5">
        <f t="shared" si="45"/>
        <v>17029</v>
      </c>
      <c r="AL79" s="40">
        <f t="shared" si="46"/>
        <v>106654</v>
      </c>
    </row>
    <row r="80" spans="1:38" ht="50.1" customHeight="1" x14ac:dyDescent="0.25">
      <c r="A80" s="1">
        <v>78</v>
      </c>
      <c r="B80" s="9" t="s">
        <v>414</v>
      </c>
      <c r="C80" s="97" t="s">
        <v>2</v>
      </c>
      <c r="D80" s="41"/>
      <c r="E80" s="43">
        <v>100840.33613445378</v>
      </c>
      <c r="F80" s="42">
        <f t="shared" si="24"/>
        <v>114070.58823529413</v>
      </c>
      <c r="G80" s="35"/>
      <c r="H80" s="36">
        <v>193052.16</v>
      </c>
      <c r="I80" s="24">
        <f t="shared" si="25"/>
        <v>36679.910400000001</v>
      </c>
      <c r="J80" s="25">
        <f t="shared" si="26"/>
        <v>229732.0704</v>
      </c>
      <c r="K80" s="37">
        <v>178752</v>
      </c>
      <c r="L80" s="24">
        <f t="shared" si="27"/>
        <v>33962.879999999997</v>
      </c>
      <c r="M80" s="38">
        <f t="shared" si="28"/>
        <v>212714.88</v>
      </c>
      <c r="N80" s="36">
        <v>159600</v>
      </c>
      <c r="O80" s="24">
        <f t="shared" si="29"/>
        <v>30324</v>
      </c>
      <c r="P80" s="25">
        <f t="shared" si="30"/>
        <v>189924</v>
      </c>
      <c r="R80" s="44">
        <f t="shared" si="31"/>
        <v>161368.68705882353</v>
      </c>
      <c r="T80" s="45">
        <f t="shared" si="32"/>
        <v>0.60023947999999994</v>
      </c>
      <c r="V80" s="5">
        <f t="shared" si="33"/>
        <v>126987.19769483802</v>
      </c>
      <c r="W80" s="5">
        <f t="shared" si="34"/>
        <v>195750.17642280905</v>
      </c>
      <c r="X80" s="5" t="str">
        <f t="shared" si="35"/>
        <v/>
      </c>
      <c r="Y80" s="5">
        <f t="shared" si="36"/>
        <v>193052.16</v>
      </c>
      <c r="Z80" s="5">
        <f t="shared" si="37"/>
        <v>178752</v>
      </c>
      <c r="AA80" s="5">
        <f t="shared" si="38"/>
        <v>159600</v>
      </c>
      <c r="AC80" s="39">
        <f t="shared" si="47"/>
        <v>159600</v>
      </c>
      <c r="AD80" s="5">
        <f t="shared" si="39"/>
        <v>161368.68705882353</v>
      </c>
      <c r="AE80" s="5">
        <f t="shared" si="40"/>
        <v>114070.58823529413</v>
      </c>
      <c r="AF80" s="5">
        <f t="shared" si="41"/>
        <v>158318.99916107111</v>
      </c>
      <c r="AG80" s="5">
        <f t="shared" si="42"/>
        <v>34381.489363985515</v>
      </c>
      <c r="AH80" s="51">
        <f t="shared" si="43"/>
        <v>0.213061715941535</v>
      </c>
      <c r="AJ80" s="39">
        <f t="shared" si="44"/>
        <v>158319</v>
      </c>
      <c r="AK80" s="5">
        <f t="shared" si="45"/>
        <v>30081</v>
      </c>
      <c r="AL80" s="40">
        <f t="shared" si="46"/>
        <v>188400</v>
      </c>
    </row>
    <row r="81" spans="1:38" ht="50.1" customHeight="1" x14ac:dyDescent="0.25">
      <c r="A81" s="1">
        <v>79</v>
      </c>
      <c r="B81" s="9" t="s">
        <v>415</v>
      </c>
      <c r="C81" s="97" t="s">
        <v>2</v>
      </c>
      <c r="D81" s="41"/>
      <c r="E81" s="43">
        <v>72000</v>
      </c>
      <c r="F81" s="42">
        <f t="shared" si="24"/>
        <v>81446.399999999994</v>
      </c>
      <c r="G81" s="35"/>
      <c r="H81" s="36">
        <v>153619.20000000001</v>
      </c>
      <c r="I81" s="24">
        <f t="shared" si="25"/>
        <v>29187.648000000001</v>
      </c>
      <c r="J81" s="25">
        <f t="shared" si="26"/>
        <v>182806.848</v>
      </c>
      <c r="K81" s="37">
        <v>142240</v>
      </c>
      <c r="L81" s="24">
        <f t="shared" si="27"/>
        <v>27025.599999999999</v>
      </c>
      <c r="M81" s="38">
        <f t="shared" si="28"/>
        <v>169265.6</v>
      </c>
      <c r="N81" s="36">
        <v>127000</v>
      </c>
      <c r="O81" s="24">
        <f t="shared" si="29"/>
        <v>24130</v>
      </c>
      <c r="P81" s="25">
        <f t="shared" si="30"/>
        <v>151130</v>
      </c>
      <c r="R81" s="44">
        <f t="shared" si="31"/>
        <v>126076.4</v>
      </c>
      <c r="T81" s="45">
        <f t="shared" si="32"/>
        <v>0.75106111111111107</v>
      </c>
      <c r="V81" s="5">
        <f t="shared" si="33"/>
        <v>94387.507446719799</v>
      </c>
      <c r="W81" s="5">
        <f t="shared" si="34"/>
        <v>157765.29255328019</v>
      </c>
      <c r="X81" s="5" t="str">
        <f t="shared" si="35"/>
        <v/>
      </c>
      <c r="Y81" s="5">
        <f t="shared" si="36"/>
        <v>153619.20000000001</v>
      </c>
      <c r="Z81" s="5">
        <f t="shared" si="37"/>
        <v>142240</v>
      </c>
      <c r="AA81" s="5">
        <f t="shared" si="38"/>
        <v>127000</v>
      </c>
      <c r="AC81" s="39">
        <f t="shared" si="47"/>
        <v>127000</v>
      </c>
      <c r="AD81" s="5">
        <f t="shared" si="39"/>
        <v>126076.4</v>
      </c>
      <c r="AE81" s="5">
        <f t="shared" si="40"/>
        <v>81446.399999999994</v>
      </c>
      <c r="AF81" s="5">
        <f t="shared" si="41"/>
        <v>122612.77289711797</v>
      </c>
      <c r="AG81" s="5">
        <f t="shared" si="42"/>
        <v>31688.892553280188</v>
      </c>
      <c r="AH81" s="51">
        <f t="shared" si="43"/>
        <v>0.25134674334990681</v>
      </c>
      <c r="AJ81" s="39">
        <f t="shared" si="44"/>
        <v>122613</v>
      </c>
      <c r="AK81" s="5">
        <f t="shared" si="45"/>
        <v>23296</v>
      </c>
      <c r="AL81" s="40">
        <f t="shared" si="46"/>
        <v>145909</v>
      </c>
    </row>
    <row r="82" spans="1:38" ht="50.1" customHeight="1" x14ac:dyDescent="0.25">
      <c r="A82" s="1">
        <v>80</v>
      </c>
      <c r="B82" s="9" t="s">
        <v>416</v>
      </c>
      <c r="C82" s="97" t="s">
        <v>2</v>
      </c>
      <c r="D82" s="41"/>
      <c r="E82" s="43">
        <v>6302.5210084033615</v>
      </c>
      <c r="F82" s="42">
        <f t="shared" si="24"/>
        <v>7129.4117647058829</v>
      </c>
      <c r="G82" s="35"/>
      <c r="H82" s="36">
        <v>16692.48</v>
      </c>
      <c r="I82" s="24">
        <f t="shared" si="25"/>
        <v>3171.5711999999999</v>
      </c>
      <c r="J82" s="25">
        <f t="shared" si="26"/>
        <v>19864.051199999998</v>
      </c>
      <c r="K82" s="37">
        <v>15456</v>
      </c>
      <c r="L82" s="24">
        <f t="shared" si="27"/>
        <v>2936.64</v>
      </c>
      <c r="M82" s="38">
        <f t="shared" si="28"/>
        <v>18392.64</v>
      </c>
      <c r="N82" s="36">
        <v>13800</v>
      </c>
      <c r="O82" s="24">
        <f t="shared" si="29"/>
        <v>2622</v>
      </c>
      <c r="P82" s="25">
        <f t="shared" si="30"/>
        <v>16422</v>
      </c>
      <c r="R82" s="44">
        <f t="shared" si="31"/>
        <v>13269.472941176471</v>
      </c>
      <c r="T82" s="45">
        <f t="shared" si="32"/>
        <v>1.10542304</v>
      </c>
      <c r="V82" s="5">
        <f t="shared" si="33"/>
        <v>9008.0299885813256</v>
      </c>
      <c r="W82" s="5">
        <f t="shared" si="34"/>
        <v>17530.915893771617</v>
      </c>
      <c r="X82" s="5" t="str">
        <f t="shared" si="35"/>
        <v/>
      </c>
      <c r="Y82" s="5">
        <f t="shared" si="36"/>
        <v>16692.48</v>
      </c>
      <c r="Z82" s="5">
        <f t="shared" si="37"/>
        <v>15456</v>
      </c>
      <c r="AA82" s="5">
        <f t="shared" si="38"/>
        <v>13800</v>
      </c>
      <c r="AC82" s="39">
        <f t="shared" si="47"/>
        <v>13800</v>
      </c>
      <c r="AD82" s="5">
        <f t="shared" si="39"/>
        <v>13269.472941176471</v>
      </c>
      <c r="AE82" s="5">
        <f t="shared" si="40"/>
        <v>7129.4117647058829</v>
      </c>
      <c r="AF82" s="5">
        <f t="shared" si="41"/>
        <v>12622.276504253838</v>
      </c>
      <c r="AG82" s="5">
        <f t="shared" si="42"/>
        <v>4261.4429525951455</v>
      </c>
      <c r="AH82" s="51">
        <f t="shared" si="43"/>
        <v>0.32114636138798486</v>
      </c>
      <c r="AJ82" s="39">
        <f t="shared" si="44"/>
        <v>12622</v>
      </c>
      <c r="AK82" s="5">
        <f t="shared" si="45"/>
        <v>2398</v>
      </c>
      <c r="AL82" s="40">
        <f t="shared" si="46"/>
        <v>15020</v>
      </c>
    </row>
    <row r="83" spans="1:38" ht="50.1" customHeight="1" x14ac:dyDescent="0.25">
      <c r="A83" s="1">
        <v>81</v>
      </c>
      <c r="B83" s="9" t="s">
        <v>255</v>
      </c>
      <c r="C83" s="97" t="s">
        <v>2</v>
      </c>
      <c r="D83" s="41"/>
      <c r="E83" s="43">
        <v>105042.01680672269</v>
      </c>
      <c r="F83" s="42">
        <f t="shared" si="24"/>
        <v>118823.52941176471</v>
      </c>
      <c r="G83" s="35"/>
      <c r="H83" s="36">
        <v>77172.479999999996</v>
      </c>
      <c r="I83" s="24">
        <f t="shared" si="25"/>
        <v>14662.771199999999</v>
      </c>
      <c r="J83" s="25">
        <f t="shared" si="26"/>
        <v>91835.251199999999</v>
      </c>
      <c r="K83" s="37">
        <v>71456</v>
      </c>
      <c r="L83" s="24">
        <f t="shared" si="27"/>
        <v>13576.64</v>
      </c>
      <c r="M83" s="38">
        <f t="shared" si="28"/>
        <v>85032.639999999999</v>
      </c>
      <c r="N83" s="36">
        <v>63800</v>
      </c>
      <c r="O83" s="24">
        <f t="shared" si="29"/>
        <v>12122</v>
      </c>
      <c r="P83" s="25">
        <f t="shared" si="30"/>
        <v>75922</v>
      </c>
      <c r="R83" s="44">
        <f t="shared" si="31"/>
        <v>82813.00235294117</v>
      </c>
      <c r="T83" s="45">
        <f t="shared" si="32"/>
        <v>-0.21162021760000008</v>
      </c>
      <c r="V83" s="5">
        <f t="shared" si="33"/>
        <v>58188.831893912153</v>
      </c>
      <c r="W83" s="5">
        <f t="shared" si="34"/>
        <v>107437.17281197019</v>
      </c>
      <c r="X83" s="5" t="str">
        <f t="shared" si="35"/>
        <v/>
      </c>
      <c r="Y83" s="5">
        <f t="shared" si="36"/>
        <v>77172.479999999996</v>
      </c>
      <c r="Z83" s="5">
        <f t="shared" si="37"/>
        <v>71456</v>
      </c>
      <c r="AA83" s="5">
        <f t="shared" si="38"/>
        <v>63800</v>
      </c>
      <c r="AC83" s="39">
        <f t="shared" si="47"/>
        <v>63800</v>
      </c>
      <c r="AD83" s="5">
        <f t="shared" si="39"/>
        <v>82813.00235294117</v>
      </c>
      <c r="AE83" s="5">
        <f t="shared" si="40"/>
        <v>63800</v>
      </c>
      <c r="AF83" s="5">
        <f t="shared" si="41"/>
        <v>80409.261093815803</v>
      </c>
      <c r="AG83" s="5">
        <f t="shared" si="42"/>
        <v>24624.170459029017</v>
      </c>
      <c r="AH83" s="51">
        <f t="shared" si="43"/>
        <v>0.29734666971839924</v>
      </c>
      <c r="AJ83" s="39">
        <f t="shared" si="44"/>
        <v>80409</v>
      </c>
      <c r="AK83" s="5">
        <f t="shared" si="45"/>
        <v>15278</v>
      </c>
      <c r="AL83" s="40">
        <f t="shared" si="46"/>
        <v>95687</v>
      </c>
    </row>
    <row r="84" spans="1:38" ht="50.1" customHeight="1" x14ac:dyDescent="0.25">
      <c r="A84" s="1">
        <v>82</v>
      </c>
      <c r="B84" s="9" t="s">
        <v>176</v>
      </c>
      <c r="C84" s="97" t="s">
        <v>6</v>
      </c>
      <c r="D84" s="41"/>
      <c r="E84" s="43">
        <v>8900</v>
      </c>
      <c r="F84" s="42">
        <f t="shared" si="24"/>
        <v>10067.68</v>
      </c>
      <c r="G84" s="35"/>
      <c r="H84" s="36">
        <v>35078.400000000001</v>
      </c>
      <c r="I84" s="24">
        <f t="shared" si="25"/>
        <v>6664.8959999999997</v>
      </c>
      <c r="J84" s="25">
        <f t="shared" si="26"/>
        <v>41743.296000000002</v>
      </c>
      <c r="K84" s="37">
        <v>32480</v>
      </c>
      <c r="L84" s="24">
        <f t="shared" si="27"/>
        <v>6171.2</v>
      </c>
      <c r="M84" s="38">
        <f t="shared" si="28"/>
        <v>38651.199999999997</v>
      </c>
      <c r="N84" s="36">
        <v>29000</v>
      </c>
      <c r="O84" s="24">
        <f t="shared" si="29"/>
        <v>5510</v>
      </c>
      <c r="P84" s="25">
        <f t="shared" si="30"/>
        <v>34510</v>
      </c>
      <c r="R84" s="44">
        <f t="shared" si="31"/>
        <v>26656.52</v>
      </c>
      <c r="T84" s="45">
        <f t="shared" si="32"/>
        <v>1.995114606741573</v>
      </c>
      <c r="V84" s="5">
        <f t="shared" si="33"/>
        <v>15320.405246687616</v>
      </c>
      <c r="W84" s="5">
        <f t="shared" si="34"/>
        <v>37992.634753312384</v>
      </c>
      <c r="X84" s="5" t="str">
        <f t="shared" si="35"/>
        <v/>
      </c>
      <c r="Y84" s="5">
        <f t="shared" si="36"/>
        <v>35078.400000000001</v>
      </c>
      <c r="Z84" s="5">
        <f t="shared" si="37"/>
        <v>32480</v>
      </c>
      <c r="AA84" s="5">
        <f t="shared" si="38"/>
        <v>29000</v>
      </c>
      <c r="AC84" s="39">
        <f t="shared" si="47"/>
        <v>29000</v>
      </c>
      <c r="AD84" s="5">
        <f t="shared" si="39"/>
        <v>26656.52</v>
      </c>
      <c r="AE84" s="5">
        <f t="shared" si="40"/>
        <v>10067.68</v>
      </c>
      <c r="AF84" s="5">
        <f t="shared" si="41"/>
        <v>24015.730392153906</v>
      </c>
      <c r="AG84" s="5">
        <f t="shared" si="42"/>
        <v>11336.114753312384</v>
      </c>
      <c r="AH84" s="51">
        <f t="shared" si="43"/>
        <v>0.42526611700673544</v>
      </c>
      <c r="AJ84" s="39">
        <f t="shared" si="44"/>
        <v>24016</v>
      </c>
      <c r="AK84" s="5">
        <f t="shared" si="45"/>
        <v>4563</v>
      </c>
      <c r="AL84" s="40">
        <f t="shared" si="46"/>
        <v>28579</v>
      </c>
    </row>
    <row r="85" spans="1:38" ht="50.1" customHeight="1" x14ac:dyDescent="0.25">
      <c r="A85" s="1">
        <v>83</v>
      </c>
      <c r="B85" s="9" t="s">
        <v>217</v>
      </c>
      <c r="C85" s="97" t="s">
        <v>2</v>
      </c>
      <c r="D85" s="41"/>
      <c r="E85" s="43">
        <v>8900</v>
      </c>
      <c r="F85" s="42">
        <f t="shared" si="24"/>
        <v>10067.68</v>
      </c>
      <c r="G85" s="35"/>
      <c r="H85" s="36">
        <v>23925.89</v>
      </c>
      <c r="I85" s="24">
        <f t="shared" si="25"/>
        <v>4545.9191000000001</v>
      </c>
      <c r="J85" s="25">
        <f t="shared" si="26"/>
        <v>28471.809099999999</v>
      </c>
      <c r="K85" s="37">
        <v>22154</v>
      </c>
      <c r="L85" s="24">
        <f t="shared" si="27"/>
        <v>4209.26</v>
      </c>
      <c r="M85" s="38">
        <f t="shared" si="28"/>
        <v>26363.260000000002</v>
      </c>
      <c r="N85" s="36">
        <v>19780</v>
      </c>
      <c r="O85" s="24">
        <f t="shared" si="29"/>
        <v>3758.2</v>
      </c>
      <c r="P85" s="25">
        <f t="shared" si="30"/>
        <v>23538.2</v>
      </c>
      <c r="R85" s="44">
        <f t="shared" si="31"/>
        <v>18981.892500000002</v>
      </c>
      <c r="T85" s="45">
        <f t="shared" si="32"/>
        <v>1.1327969101123598</v>
      </c>
      <c r="V85" s="5">
        <f t="shared" si="33"/>
        <v>12801.128325340193</v>
      </c>
      <c r="W85" s="5">
        <f t="shared" si="34"/>
        <v>25162.656674659811</v>
      </c>
      <c r="X85" s="5" t="str">
        <f t="shared" si="35"/>
        <v/>
      </c>
      <c r="Y85" s="5">
        <f t="shared" si="36"/>
        <v>23925.89</v>
      </c>
      <c r="Z85" s="5">
        <f t="shared" si="37"/>
        <v>22154</v>
      </c>
      <c r="AA85" s="5">
        <f t="shared" si="38"/>
        <v>19780</v>
      </c>
      <c r="AC85" s="39">
        <f t="shared" si="47"/>
        <v>19780</v>
      </c>
      <c r="AD85" s="5">
        <f t="shared" si="39"/>
        <v>18981.892500000002</v>
      </c>
      <c r="AE85" s="5">
        <f t="shared" si="40"/>
        <v>10067.68</v>
      </c>
      <c r="AF85" s="5">
        <f t="shared" si="41"/>
        <v>18024.739043746897</v>
      </c>
      <c r="AG85" s="5">
        <f t="shared" si="42"/>
        <v>6180.7641746598092</v>
      </c>
      <c r="AH85" s="51">
        <f t="shared" si="43"/>
        <v>0.32561369603477675</v>
      </c>
      <c r="AJ85" s="39">
        <f t="shared" si="44"/>
        <v>18025</v>
      </c>
      <c r="AK85" s="5">
        <f t="shared" si="45"/>
        <v>3425</v>
      </c>
      <c r="AL85" s="40">
        <f t="shared" si="46"/>
        <v>21450</v>
      </c>
    </row>
    <row r="86" spans="1:38" ht="50.1" customHeight="1" x14ac:dyDescent="0.25">
      <c r="A86" s="1">
        <v>84</v>
      </c>
      <c r="B86" s="9" t="s">
        <v>45</v>
      </c>
      <c r="C86" s="97" t="s">
        <v>2</v>
      </c>
      <c r="D86" s="41"/>
      <c r="E86" s="43">
        <v>2000</v>
      </c>
      <c r="F86" s="42">
        <f t="shared" si="24"/>
        <v>2262.4</v>
      </c>
      <c r="G86" s="35"/>
      <c r="H86" s="36">
        <v>29756.16</v>
      </c>
      <c r="I86" s="24">
        <f t="shared" si="25"/>
        <v>5653.6704</v>
      </c>
      <c r="J86" s="25">
        <f t="shared" si="26"/>
        <v>35409.830399999999</v>
      </c>
      <c r="K86" s="37">
        <v>27552</v>
      </c>
      <c r="L86" s="24">
        <f t="shared" si="27"/>
        <v>5234.88</v>
      </c>
      <c r="M86" s="38">
        <f t="shared" si="28"/>
        <v>32786.879999999997</v>
      </c>
      <c r="N86" s="36">
        <v>24600</v>
      </c>
      <c r="O86" s="24">
        <f t="shared" si="29"/>
        <v>4674</v>
      </c>
      <c r="P86" s="25">
        <f t="shared" si="30"/>
        <v>29274</v>
      </c>
      <c r="R86" s="44">
        <f t="shared" si="31"/>
        <v>21042.639999999999</v>
      </c>
      <c r="T86" s="45">
        <f t="shared" si="32"/>
        <v>9.5213199999999993</v>
      </c>
      <c r="V86" s="5">
        <f t="shared" si="33"/>
        <v>8345.5350409000712</v>
      </c>
      <c r="W86" s="5">
        <f t="shared" si="34"/>
        <v>33739.744959099931</v>
      </c>
      <c r="X86" s="5" t="str">
        <f t="shared" si="35"/>
        <v/>
      </c>
      <c r="Y86" s="5">
        <f t="shared" si="36"/>
        <v>29756.16</v>
      </c>
      <c r="Z86" s="5">
        <f t="shared" si="37"/>
        <v>27552</v>
      </c>
      <c r="AA86" s="5">
        <f t="shared" si="38"/>
        <v>24600</v>
      </c>
      <c r="AC86" s="39">
        <f t="shared" si="47"/>
        <v>24600</v>
      </c>
      <c r="AD86" s="5">
        <f t="shared" si="39"/>
        <v>21042.639999999999</v>
      </c>
      <c r="AE86" s="5">
        <f t="shared" si="40"/>
        <v>2262.4</v>
      </c>
      <c r="AF86" s="5">
        <f t="shared" si="41"/>
        <v>14615.33009458221</v>
      </c>
      <c r="AG86" s="5">
        <f t="shared" si="42"/>
        <v>12697.104959099928</v>
      </c>
      <c r="AH86" s="51">
        <f t="shared" si="43"/>
        <v>0.60339885865556453</v>
      </c>
      <c r="AJ86" s="39">
        <f t="shared" si="44"/>
        <v>14615</v>
      </c>
      <c r="AK86" s="5">
        <f t="shared" si="45"/>
        <v>2777</v>
      </c>
      <c r="AL86" s="40">
        <f t="shared" si="46"/>
        <v>17392</v>
      </c>
    </row>
    <row r="87" spans="1:38" ht="50.1" customHeight="1" x14ac:dyDescent="0.25">
      <c r="A87" s="1">
        <v>85</v>
      </c>
      <c r="B87" s="9" t="s">
        <v>46</v>
      </c>
      <c r="C87" s="97" t="s">
        <v>2</v>
      </c>
      <c r="D87" s="41"/>
      <c r="E87" s="43">
        <v>2100</v>
      </c>
      <c r="F87" s="42">
        <f t="shared" si="24"/>
        <v>2375.52</v>
      </c>
      <c r="G87" s="35"/>
      <c r="H87" s="36">
        <v>26369.279999999999</v>
      </c>
      <c r="I87" s="24">
        <f t="shared" si="25"/>
        <v>5010.1631999999991</v>
      </c>
      <c r="J87" s="25">
        <f t="shared" si="26"/>
        <v>31379.443199999998</v>
      </c>
      <c r="K87" s="37">
        <v>24416</v>
      </c>
      <c r="L87" s="24">
        <f t="shared" si="27"/>
        <v>4639.04</v>
      </c>
      <c r="M87" s="38">
        <f t="shared" si="28"/>
        <v>29055.040000000001</v>
      </c>
      <c r="N87" s="36">
        <v>21800</v>
      </c>
      <c r="O87" s="24">
        <f t="shared" si="29"/>
        <v>4142</v>
      </c>
      <c r="P87" s="25">
        <f t="shared" si="30"/>
        <v>25942</v>
      </c>
      <c r="R87" s="44">
        <f t="shared" si="31"/>
        <v>18740.2</v>
      </c>
      <c r="T87" s="45">
        <f t="shared" si="32"/>
        <v>7.9239047619047627</v>
      </c>
      <c r="V87" s="5">
        <f t="shared" si="33"/>
        <v>7670.9830022655478</v>
      </c>
      <c r="W87" s="5">
        <f t="shared" si="34"/>
        <v>29809.416997734454</v>
      </c>
      <c r="X87" s="5" t="str">
        <f t="shared" si="35"/>
        <v/>
      </c>
      <c r="Y87" s="5">
        <f t="shared" si="36"/>
        <v>26369.279999999999</v>
      </c>
      <c r="Z87" s="5">
        <f t="shared" si="37"/>
        <v>24416</v>
      </c>
      <c r="AA87" s="5">
        <f t="shared" si="38"/>
        <v>21800</v>
      </c>
      <c r="AC87" s="39">
        <f t="shared" si="47"/>
        <v>21800</v>
      </c>
      <c r="AD87" s="5">
        <f t="shared" si="39"/>
        <v>18740.2</v>
      </c>
      <c r="AE87" s="5">
        <f t="shared" si="40"/>
        <v>2375.52</v>
      </c>
      <c r="AF87" s="5">
        <f t="shared" si="41"/>
        <v>13512.851161208984</v>
      </c>
      <c r="AG87" s="5">
        <f t="shared" si="42"/>
        <v>11069.216997734453</v>
      </c>
      <c r="AH87" s="51">
        <f t="shared" si="43"/>
        <v>0.59066696181121081</v>
      </c>
      <c r="AJ87" s="39">
        <f t="shared" si="44"/>
        <v>13513</v>
      </c>
      <c r="AK87" s="5">
        <f t="shared" si="45"/>
        <v>2567</v>
      </c>
      <c r="AL87" s="40">
        <f t="shared" si="46"/>
        <v>16080</v>
      </c>
    </row>
    <row r="88" spans="1:38" ht="50.1" customHeight="1" x14ac:dyDescent="0.25">
      <c r="A88" s="1">
        <v>86</v>
      </c>
      <c r="B88" s="9" t="s">
        <v>149</v>
      </c>
      <c r="C88" s="97" t="s">
        <v>2</v>
      </c>
      <c r="D88" s="41"/>
      <c r="E88" s="43">
        <v>3800</v>
      </c>
      <c r="F88" s="42">
        <f t="shared" si="24"/>
        <v>4298.5599999999995</v>
      </c>
      <c r="G88" s="35"/>
      <c r="H88" s="36">
        <v>7233.41</v>
      </c>
      <c r="I88" s="24">
        <f t="shared" si="25"/>
        <v>1374.3479</v>
      </c>
      <c r="J88" s="25">
        <f t="shared" si="26"/>
        <v>8607.7579000000005</v>
      </c>
      <c r="K88" s="37">
        <v>6698</v>
      </c>
      <c r="L88" s="24">
        <f t="shared" si="27"/>
        <v>1272.6199999999999</v>
      </c>
      <c r="M88" s="38">
        <f t="shared" si="28"/>
        <v>7970.62</v>
      </c>
      <c r="N88" s="36">
        <v>5980</v>
      </c>
      <c r="O88" s="24">
        <f t="shared" si="29"/>
        <v>1136.2</v>
      </c>
      <c r="P88" s="25">
        <f t="shared" si="30"/>
        <v>7116.2</v>
      </c>
      <c r="R88" s="44">
        <f t="shared" si="31"/>
        <v>6052.4925000000003</v>
      </c>
      <c r="T88" s="45">
        <f t="shared" si="32"/>
        <v>0.59276118421052637</v>
      </c>
      <c r="V88" s="5">
        <f t="shared" si="33"/>
        <v>4775.4150484888041</v>
      </c>
      <c r="W88" s="5">
        <f t="shared" si="34"/>
        <v>7329.5699515111965</v>
      </c>
      <c r="X88" s="5" t="str">
        <f t="shared" si="35"/>
        <v/>
      </c>
      <c r="Y88" s="5">
        <f t="shared" si="36"/>
        <v>7233.41</v>
      </c>
      <c r="Z88" s="5">
        <f t="shared" si="37"/>
        <v>6698</v>
      </c>
      <c r="AA88" s="5">
        <f t="shared" si="38"/>
        <v>5980</v>
      </c>
      <c r="AC88" s="39">
        <f t="shared" si="47"/>
        <v>5980</v>
      </c>
      <c r="AD88" s="5">
        <f t="shared" si="39"/>
        <v>6052.4925000000003</v>
      </c>
      <c r="AE88" s="5">
        <f t="shared" si="40"/>
        <v>4298.5599999999995</v>
      </c>
      <c r="AF88" s="5">
        <f t="shared" si="41"/>
        <v>5940.5697663288674</v>
      </c>
      <c r="AG88" s="5">
        <f t="shared" si="42"/>
        <v>1277.0774515111962</v>
      </c>
      <c r="AH88" s="51">
        <f t="shared" si="43"/>
        <v>0.21100025345115192</v>
      </c>
      <c r="AJ88" s="39">
        <f t="shared" si="44"/>
        <v>5941</v>
      </c>
      <c r="AK88" s="5">
        <f t="shared" si="45"/>
        <v>1129</v>
      </c>
      <c r="AL88" s="40">
        <f t="shared" si="46"/>
        <v>7070</v>
      </c>
    </row>
    <row r="89" spans="1:38" ht="50.1" customHeight="1" x14ac:dyDescent="0.25">
      <c r="A89" s="1">
        <v>87</v>
      </c>
      <c r="B89" s="9" t="s">
        <v>240</v>
      </c>
      <c r="C89" s="97" t="s">
        <v>2</v>
      </c>
      <c r="D89" s="41"/>
      <c r="E89" s="43">
        <v>12548.73949579832</v>
      </c>
      <c r="F89" s="42">
        <f t="shared" si="24"/>
        <v>14195.13411764706</v>
      </c>
      <c r="G89" s="35"/>
      <c r="H89" s="36">
        <v>37497.599999999999</v>
      </c>
      <c r="I89" s="24">
        <f t="shared" si="25"/>
        <v>7124.5439999999999</v>
      </c>
      <c r="J89" s="25">
        <f t="shared" si="26"/>
        <v>44622.144</v>
      </c>
      <c r="K89" s="37">
        <v>34720</v>
      </c>
      <c r="L89" s="24">
        <f t="shared" si="27"/>
        <v>6596.8</v>
      </c>
      <c r="M89" s="38">
        <f t="shared" si="28"/>
        <v>41316.800000000003</v>
      </c>
      <c r="N89" s="36">
        <v>31000</v>
      </c>
      <c r="O89" s="24">
        <f t="shared" si="29"/>
        <v>5890</v>
      </c>
      <c r="P89" s="25">
        <f t="shared" si="30"/>
        <v>36890</v>
      </c>
      <c r="R89" s="44">
        <f t="shared" si="31"/>
        <v>29353.183529411763</v>
      </c>
      <c r="T89" s="45">
        <f t="shared" si="32"/>
        <v>1.3391340253130648</v>
      </c>
      <c r="V89" s="5">
        <f t="shared" si="33"/>
        <v>18903.100513271522</v>
      </c>
      <c r="W89" s="5">
        <f t="shared" si="34"/>
        <v>39803.266545552004</v>
      </c>
      <c r="X89" s="5" t="str">
        <f t="shared" si="35"/>
        <v/>
      </c>
      <c r="Y89" s="5">
        <f t="shared" si="36"/>
        <v>37497.599999999999</v>
      </c>
      <c r="Z89" s="5">
        <f t="shared" si="37"/>
        <v>34720</v>
      </c>
      <c r="AA89" s="5">
        <f t="shared" si="38"/>
        <v>31000</v>
      </c>
      <c r="AC89" s="39">
        <f t="shared" si="47"/>
        <v>31000</v>
      </c>
      <c r="AD89" s="5">
        <f t="shared" si="39"/>
        <v>29353.183529411763</v>
      </c>
      <c r="AE89" s="5">
        <f t="shared" si="40"/>
        <v>14195.13411764706</v>
      </c>
      <c r="AF89" s="5">
        <f t="shared" si="41"/>
        <v>27511.932394828804</v>
      </c>
      <c r="AG89" s="5">
        <f t="shared" si="42"/>
        <v>10450.083016140239</v>
      </c>
      <c r="AH89" s="51">
        <f t="shared" si="43"/>
        <v>0.35601191283627892</v>
      </c>
      <c r="AJ89" s="39">
        <f t="shared" si="44"/>
        <v>27512</v>
      </c>
      <c r="AK89" s="5">
        <f t="shared" si="45"/>
        <v>5227</v>
      </c>
      <c r="AL89" s="40">
        <f t="shared" si="46"/>
        <v>32739</v>
      </c>
    </row>
    <row r="90" spans="1:38" ht="50.1" customHeight="1" x14ac:dyDescent="0.25">
      <c r="A90" s="1">
        <v>88</v>
      </c>
      <c r="B90" s="9" t="s">
        <v>357</v>
      </c>
      <c r="C90" s="97" t="s">
        <v>2</v>
      </c>
      <c r="D90" s="41"/>
      <c r="E90" s="43">
        <v>5162</v>
      </c>
      <c r="F90" s="42">
        <f t="shared" si="24"/>
        <v>5839.2543999999998</v>
      </c>
      <c r="G90" s="35"/>
      <c r="H90" s="36">
        <v>127008</v>
      </c>
      <c r="I90" s="24">
        <f t="shared" si="25"/>
        <v>24131.52</v>
      </c>
      <c r="J90" s="25">
        <f t="shared" si="26"/>
        <v>151139.51999999999</v>
      </c>
      <c r="K90" s="37">
        <v>117600</v>
      </c>
      <c r="L90" s="24">
        <f t="shared" si="27"/>
        <v>22344</v>
      </c>
      <c r="M90" s="38">
        <f t="shared" si="28"/>
        <v>139944</v>
      </c>
      <c r="N90" s="36">
        <v>105000</v>
      </c>
      <c r="O90" s="24">
        <f t="shared" si="29"/>
        <v>19950</v>
      </c>
      <c r="P90" s="25">
        <f t="shared" si="30"/>
        <v>124950</v>
      </c>
      <c r="R90" s="44">
        <f t="shared" si="31"/>
        <v>88861.813599999994</v>
      </c>
      <c r="T90" s="45">
        <f t="shared" si="32"/>
        <v>16.21460937621077</v>
      </c>
      <c r="V90" s="5">
        <f t="shared" si="33"/>
        <v>32783.88778593496</v>
      </c>
      <c r="W90" s="5">
        <f t="shared" si="34"/>
        <v>144939.73941406503</v>
      </c>
      <c r="X90" s="5" t="str">
        <f t="shared" si="35"/>
        <v/>
      </c>
      <c r="Y90" s="5">
        <f t="shared" si="36"/>
        <v>127008</v>
      </c>
      <c r="Z90" s="5">
        <f t="shared" si="37"/>
        <v>117600</v>
      </c>
      <c r="AA90" s="5">
        <f t="shared" si="38"/>
        <v>105000</v>
      </c>
      <c r="AC90" s="39">
        <f t="shared" si="47"/>
        <v>105000</v>
      </c>
      <c r="AD90" s="5">
        <f t="shared" si="39"/>
        <v>88861.813599999994</v>
      </c>
      <c r="AE90" s="5">
        <f t="shared" si="40"/>
        <v>5839.2543999999998</v>
      </c>
      <c r="AF90" s="5">
        <f t="shared" si="41"/>
        <v>55010.586301489908</v>
      </c>
      <c r="AG90" s="5">
        <f t="shared" si="42"/>
        <v>56077.925814065035</v>
      </c>
      <c r="AH90" s="51">
        <f t="shared" si="43"/>
        <v>0.6310688870980351</v>
      </c>
      <c r="AJ90" s="39">
        <f t="shared" si="44"/>
        <v>55011</v>
      </c>
      <c r="AK90" s="5">
        <f t="shared" si="45"/>
        <v>10452</v>
      </c>
      <c r="AL90" s="40">
        <f t="shared" si="46"/>
        <v>65463</v>
      </c>
    </row>
    <row r="91" spans="1:38" ht="50.1" customHeight="1" x14ac:dyDescent="0.25">
      <c r="A91" s="1">
        <v>89</v>
      </c>
      <c r="B91" s="9" t="s">
        <v>47</v>
      </c>
      <c r="C91" s="97" t="s">
        <v>2</v>
      </c>
      <c r="D91" s="41"/>
      <c r="E91" s="43">
        <v>20180</v>
      </c>
      <c r="F91" s="42">
        <f t="shared" si="24"/>
        <v>22827.615999999998</v>
      </c>
      <c r="G91" s="35"/>
      <c r="H91" s="36">
        <v>45722.879999999997</v>
      </c>
      <c r="I91" s="24">
        <f t="shared" si="25"/>
        <v>8687.3472000000002</v>
      </c>
      <c r="J91" s="25">
        <f t="shared" si="26"/>
        <v>54410.227199999994</v>
      </c>
      <c r="K91" s="37">
        <v>42336</v>
      </c>
      <c r="L91" s="24">
        <f t="shared" si="27"/>
        <v>8043.84</v>
      </c>
      <c r="M91" s="38">
        <f t="shared" si="28"/>
        <v>50379.839999999997</v>
      </c>
      <c r="N91" s="36">
        <v>37800</v>
      </c>
      <c r="O91" s="24">
        <f t="shared" si="29"/>
        <v>7182</v>
      </c>
      <c r="P91" s="25">
        <f t="shared" si="30"/>
        <v>44982</v>
      </c>
      <c r="R91" s="44">
        <f t="shared" si="31"/>
        <v>37171.623999999996</v>
      </c>
      <c r="T91" s="45">
        <f t="shared" si="32"/>
        <v>0.84200317145688786</v>
      </c>
      <c r="V91" s="5">
        <f t="shared" si="33"/>
        <v>27073.106277938783</v>
      </c>
      <c r="W91" s="5">
        <f t="shared" si="34"/>
        <v>47270.141722061206</v>
      </c>
      <c r="X91" s="5" t="str">
        <f t="shared" si="35"/>
        <v/>
      </c>
      <c r="Y91" s="5">
        <f t="shared" si="36"/>
        <v>45722.879999999997</v>
      </c>
      <c r="Z91" s="5">
        <f t="shared" si="37"/>
        <v>42336</v>
      </c>
      <c r="AA91" s="5">
        <f t="shared" si="38"/>
        <v>37800</v>
      </c>
      <c r="AC91" s="39">
        <f t="shared" si="47"/>
        <v>37800</v>
      </c>
      <c r="AD91" s="5">
        <f t="shared" si="39"/>
        <v>37171.623999999996</v>
      </c>
      <c r="AE91" s="5">
        <f t="shared" si="40"/>
        <v>22827.615999999998</v>
      </c>
      <c r="AF91" s="5">
        <f t="shared" si="41"/>
        <v>35950.003721222187</v>
      </c>
      <c r="AG91" s="5">
        <f t="shared" si="42"/>
        <v>10098.517722061213</v>
      </c>
      <c r="AH91" s="51">
        <f t="shared" si="43"/>
        <v>0.27167276097652376</v>
      </c>
      <c r="AJ91" s="39">
        <f t="shared" si="44"/>
        <v>35950</v>
      </c>
      <c r="AK91" s="5">
        <f t="shared" si="45"/>
        <v>6831</v>
      </c>
      <c r="AL91" s="40">
        <f t="shared" si="46"/>
        <v>42781</v>
      </c>
    </row>
    <row r="92" spans="1:38" ht="50.1" customHeight="1" x14ac:dyDescent="0.25">
      <c r="A92" s="1">
        <v>90</v>
      </c>
      <c r="B92" s="9" t="s">
        <v>48</v>
      </c>
      <c r="C92" s="97" t="s">
        <v>2</v>
      </c>
      <c r="D92" s="41"/>
      <c r="E92" s="43">
        <v>21680</v>
      </c>
      <c r="F92" s="42">
        <f t="shared" si="24"/>
        <v>24524.416000000001</v>
      </c>
      <c r="G92" s="35"/>
      <c r="H92" s="36">
        <v>30240</v>
      </c>
      <c r="I92" s="24">
        <f t="shared" si="25"/>
        <v>5745.6</v>
      </c>
      <c r="J92" s="25">
        <f t="shared" si="26"/>
        <v>35985.599999999999</v>
      </c>
      <c r="K92" s="37">
        <v>28000</v>
      </c>
      <c r="L92" s="24">
        <f t="shared" si="27"/>
        <v>5320</v>
      </c>
      <c r="M92" s="38">
        <f t="shared" si="28"/>
        <v>33320</v>
      </c>
      <c r="N92" s="36">
        <v>25000</v>
      </c>
      <c r="O92" s="24">
        <f t="shared" si="29"/>
        <v>4750</v>
      </c>
      <c r="P92" s="25">
        <f t="shared" si="30"/>
        <v>29750</v>
      </c>
      <c r="R92" s="44">
        <f t="shared" si="31"/>
        <v>26941.103999999999</v>
      </c>
      <c r="T92" s="45">
        <f t="shared" si="32"/>
        <v>0.24267084870848707</v>
      </c>
      <c r="V92" s="5">
        <f t="shared" si="33"/>
        <v>24257.062197929099</v>
      </c>
      <c r="W92" s="5">
        <f t="shared" si="34"/>
        <v>29625.1458020709</v>
      </c>
      <c r="X92" s="5">
        <f t="shared" si="35"/>
        <v>24524.416000000001</v>
      </c>
      <c r="Y92" s="5" t="str">
        <f t="shared" si="36"/>
        <v/>
      </c>
      <c r="Z92" s="5">
        <f t="shared" si="37"/>
        <v>28000</v>
      </c>
      <c r="AA92" s="5">
        <f t="shared" si="38"/>
        <v>25000</v>
      </c>
      <c r="AC92" s="39">
        <f t="shared" si="47"/>
        <v>24524.416000000001</v>
      </c>
      <c r="AD92" s="5">
        <f t="shared" si="39"/>
        <v>26941.103999999999</v>
      </c>
      <c r="AE92" s="5">
        <f t="shared" si="40"/>
        <v>24524.416000000001</v>
      </c>
      <c r="AF92" s="5">
        <f t="shared" si="41"/>
        <v>26842.293781821227</v>
      </c>
      <c r="AG92" s="5">
        <f t="shared" si="42"/>
        <v>2684.0418020708989</v>
      </c>
      <c r="AH92" s="51">
        <f t="shared" si="43"/>
        <v>9.9626273744049199E-2</v>
      </c>
      <c r="AJ92" s="39">
        <f t="shared" si="44"/>
        <v>26842</v>
      </c>
      <c r="AK92" s="5">
        <f t="shared" si="45"/>
        <v>5100</v>
      </c>
      <c r="AL92" s="40">
        <f t="shared" si="46"/>
        <v>31942</v>
      </c>
    </row>
    <row r="93" spans="1:38" ht="50.1" customHeight="1" x14ac:dyDescent="0.25">
      <c r="A93" s="1">
        <v>91</v>
      </c>
      <c r="B93" s="9" t="s">
        <v>49</v>
      </c>
      <c r="C93" s="97" t="s">
        <v>2</v>
      </c>
      <c r="D93" s="41"/>
      <c r="E93" s="43">
        <v>6723</v>
      </c>
      <c r="F93" s="42">
        <f t="shared" si="24"/>
        <v>7605.0576000000001</v>
      </c>
      <c r="G93" s="35"/>
      <c r="H93" s="36">
        <v>12579.84</v>
      </c>
      <c r="I93" s="24">
        <f t="shared" si="25"/>
        <v>2390.1695999999997</v>
      </c>
      <c r="J93" s="25">
        <f t="shared" si="26"/>
        <v>14970.009599999999</v>
      </c>
      <c r="K93" s="37">
        <v>11648</v>
      </c>
      <c r="L93" s="24">
        <f t="shared" si="27"/>
        <v>2213.12</v>
      </c>
      <c r="M93" s="38">
        <f t="shared" si="28"/>
        <v>13861.119999999999</v>
      </c>
      <c r="N93" s="36">
        <v>10400</v>
      </c>
      <c r="O93" s="24">
        <f t="shared" si="29"/>
        <v>1976</v>
      </c>
      <c r="P93" s="25">
        <f t="shared" si="30"/>
        <v>12376</v>
      </c>
      <c r="R93" s="44">
        <f t="shared" si="31"/>
        <v>10558.224399999999</v>
      </c>
      <c r="T93" s="45">
        <f t="shared" si="32"/>
        <v>0.57046324557489203</v>
      </c>
      <c r="V93" s="5">
        <f t="shared" si="33"/>
        <v>8396.3756848261582</v>
      </c>
      <c r="W93" s="5">
        <f t="shared" si="34"/>
        <v>12720.07311517384</v>
      </c>
      <c r="X93" s="5" t="str">
        <f t="shared" si="35"/>
        <v/>
      </c>
      <c r="Y93" s="5">
        <f t="shared" si="36"/>
        <v>12579.84</v>
      </c>
      <c r="Z93" s="5">
        <f t="shared" si="37"/>
        <v>11648</v>
      </c>
      <c r="AA93" s="5">
        <f t="shared" si="38"/>
        <v>10400</v>
      </c>
      <c r="AC93" s="39">
        <f t="shared" si="47"/>
        <v>10400</v>
      </c>
      <c r="AD93" s="5">
        <f t="shared" si="39"/>
        <v>10558.224399999999</v>
      </c>
      <c r="AE93" s="5">
        <f t="shared" si="40"/>
        <v>7605.0576000000001</v>
      </c>
      <c r="AF93" s="5">
        <f t="shared" si="41"/>
        <v>10375.656409073066</v>
      </c>
      <c r="AG93" s="5">
        <f t="shared" si="42"/>
        <v>2161.84871517384</v>
      </c>
      <c r="AH93" s="51">
        <f t="shared" si="43"/>
        <v>0.20475495057424997</v>
      </c>
      <c r="AJ93" s="39">
        <f t="shared" si="44"/>
        <v>10376</v>
      </c>
      <c r="AK93" s="5">
        <f t="shared" si="45"/>
        <v>1971</v>
      </c>
      <c r="AL93" s="40">
        <f t="shared" si="46"/>
        <v>12347</v>
      </c>
    </row>
    <row r="94" spans="1:38" ht="50.1" customHeight="1" x14ac:dyDescent="0.25">
      <c r="A94" s="1">
        <v>92</v>
      </c>
      <c r="B94" s="9" t="s">
        <v>50</v>
      </c>
      <c r="C94" s="97" t="s">
        <v>2</v>
      </c>
      <c r="D94" s="41"/>
      <c r="E94" s="43">
        <v>9315</v>
      </c>
      <c r="F94" s="42">
        <f t="shared" si="24"/>
        <v>10537.128000000001</v>
      </c>
      <c r="G94" s="35"/>
      <c r="H94" s="36">
        <v>36771.839999999997</v>
      </c>
      <c r="I94" s="24">
        <f t="shared" si="25"/>
        <v>6986.6495999999997</v>
      </c>
      <c r="J94" s="25">
        <f t="shared" si="26"/>
        <v>43758.489599999994</v>
      </c>
      <c r="K94" s="37">
        <v>34048</v>
      </c>
      <c r="L94" s="24">
        <f t="shared" si="27"/>
        <v>6469.12</v>
      </c>
      <c r="M94" s="38">
        <f t="shared" si="28"/>
        <v>40517.120000000003</v>
      </c>
      <c r="N94" s="36">
        <v>30400</v>
      </c>
      <c r="O94" s="24">
        <f t="shared" si="29"/>
        <v>5776</v>
      </c>
      <c r="P94" s="25">
        <f t="shared" si="30"/>
        <v>36176</v>
      </c>
      <c r="R94" s="44">
        <f t="shared" si="31"/>
        <v>27939.241999999998</v>
      </c>
      <c r="T94" s="45">
        <f t="shared" si="32"/>
        <v>1.9993818572195381</v>
      </c>
      <c r="V94" s="5">
        <f t="shared" si="33"/>
        <v>16047.77989006964</v>
      </c>
      <c r="W94" s="5">
        <f t="shared" si="34"/>
        <v>39830.704109930361</v>
      </c>
      <c r="X94" s="5" t="str">
        <f t="shared" si="35"/>
        <v/>
      </c>
      <c r="Y94" s="5">
        <f t="shared" si="36"/>
        <v>36771.839999999997</v>
      </c>
      <c r="Z94" s="5">
        <f t="shared" si="37"/>
        <v>34048</v>
      </c>
      <c r="AA94" s="5">
        <f t="shared" si="38"/>
        <v>30400</v>
      </c>
      <c r="AC94" s="39">
        <f t="shared" si="47"/>
        <v>30400</v>
      </c>
      <c r="AD94" s="5">
        <f t="shared" si="39"/>
        <v>27939.241999999998</v>
      </c>
      <c r="AE94" s="5">
        <f t="shared" si="40"/>
        <v>10537.128000000001</v>
      </c>
      <c r="AF94" s="5">
        <f t="shared" si="41"/>
        <v>25165.218283962873</v>
      </c>
      <c r="AG94" s="5">
        <f t="shared" si="42"/>
        <v>11891.462109930359</v>
      </c>
      <c r="AH94" s="51">
        <f t="shared" si="43"/>
        <v>0.42561863739647482</v>
      </c>
      <c r="AJ94" s="39">
        <f t="shared" si="44"/>
        <v>25165</v>
      </c>
      <c r="AK94" s="5">
        <f t="shared" si="45"/>
        <v>4781</v>
      </c>
      <c r="AL94" s="40">
        <f t="shared" si="46"/>
        <v>29946</v>
      </c>
    </row>
    <row r="95" spans="1:38" ht="50.1" customHeight="1" x14ac:dyDescent="0.25">
      <c r="A95" s="1">
        <v>93</v>
      </c>
      <c r="B95" s="9" t="s">
        <v>51</v>
      </c>
      <c r="C95" s="97" t="s">
        <v>35</v>
      </c>
      <c r="D95" s="41"/>
      <c r="E95" s="43">
        <v>830000</v>
      </c>
      <c r="F95" s="42">
        <f t="shared" si="24"/>
        <v>938896</v>
      </c>
      <c r="G95" s="35"/>
      <c r="H95" s="36">
        <v>480211.20000000001</v>
      </c>
      <c r="I95" s="24">
        <f t="shared" si="25"/>
        <v>91240.128000000012</v>
      </c>
      <c r="J95" s="25">
        <f t="shared" si="26"/>
        <v>571451.32799999998</v>
      </c>
      <c r="K95" s="37">
        <v>444640</v>
      </c>
      <c r="L95" s="24">
        <f t="shared" si="27"/>
        <v>84481.600000000006</v>
      </c>
      <c r="M95" s="38">
        <f t="shared" si="28"/>
        <v>529121.6</v>
      </c>
      <c r="N95" s="36">
        <v>397000</v>
      </c>
      <c r="O95" s="24">
        <f t="shared" si="29"/>
        <v>75430</v>
      </c>
      <c r="P95" s="25">
        <f t="shared" si="30"/>
        <v>472430</v>
      </c>
      <c r="R95" s="44">
        <f t="shared" si="31"/>
        <v>565186.80000000005</v>
      </c>
      <c r="T95" s="45">
        <f t="shared" si="32"/>
        <v>-0.31905204819277105</v>
      </c>
      <c r="V95" s="5">
        <f t="shared" si="33"/>
        <v>313725.90214874386</v>
      </c>
      <c r="W95" s="5">
        <f t="shared" si="34"/>
        <v>816647.69785125623</v>
      </c>
      <c r="X95" s="5" t="str">
        <f t="shared" si="35"/>
        <v/>
      </c>
      <c r="Y95" s="5">
        <f t="shared" si="36"/>
        <v>480211.20000000001</v>
      </c>
      <c r="Z95" s="5">
        <f t="shared" si="37"/>
        <v>444640</v>
      </c>
      <c r="AA95" s="5">
        <f t="shared" si="38"/>
        <v>397000</v>
      </c>
      <c r="AC95" s="39">
        <f t="shared" si="47"/>
        <v>397000</v>
      </c>
      <c r="AD95" s="5">
        <f t="shared" si="39"/>
        <v>565186.80000000005</v>
      </c>
      <c r="AE95" s="5">
        <f t="shared" si="40"/>
        <v>397000</v>
      </c>
      <c r="AF95" s="5">
        <f t="shared" si="41"/>
        <v>531143.90533549327</v>
      </c>
      <c r="AG95" s="5">
        <f t="shared" si="42"/>
        <v>251460.89785125622</v>
      </c>
      <c r="AH95" s="51">
        <f t="shared" si="43"/>
        <v>0.44491643798343522</v>
      </c>
      <c r="AJ95" s="39">
        <f t="shared" si="44"/>
        <v>531144</v>
      </c>
      <c r="AK95" s="5">
        <f t="shared" si="45"/>
        <v>100917</v>
      </c>
      <c r="AL95" s="40">
        <f t="shared" si="46"/>
        <v>632061</v>
      </c>
    </row>
    <row r="96" spans="1:38" ht="98.25" customHeight="1" x14ac:dyDescent="0.25">
      <c r="A96" s="1">
        <v>94</v>
      </c>
      <c r="B96" s="9" t="s">
        <v>362</v>
      </c>
      <c r="C96" s="97" t="s">
        <v>35</v>
      </c>
      <c r="D96" s="41"/>
      <c r="E96" s="43">
        <v>855500</v>
      </c>
      <c r="F96" s="42">
        <f t="shared" si="24"/>
        <v>967741.6</v>
      </c>
      <c r="G96" s="35"/>
      <c r="H96" s="36">
        <v>449729.28000000003</v>
      </c>
      <c r="I96" s="24">
        <f t="shared" si="25"/>
        <v>85448.563200000004</v>
      </c>
      <c r="J96" s="25">
        <f t="shared" si="26"/>
        <v>535177.8432</v>
      </c>
      <c r="K96" s="37">
        <v>416416</v>
      </c>
      <c r="L96" s="24">
        <f t="shared" si="27"/>
        <v>79119.039999999994</v>
      </c>
      <c r="M96" s="38">
        <f t="shared" si="28"/>
        <v>495535.04</v>
      </c>
      <c r="N96" s="36">
        <v>371800</v>
      </c>
      <c r="O96" s="24">
        <f t="shared" si="29"/>
        <v>70642</v>
      </c>
      <c r="P96" s="25">
        <f t="shared" si="30"/>
        <v>442442</v>
      </c>
      <c r="R96" s="44">
        <f t="shared" si="31"/>
        <v>551421.72</v>
      </c>
      <c r="T96" s="45">
        <f t="shared" si="32"/>
        <v>-0.35543925189947401</v>
      </c>
      <c r="V96" s="5">
        <f t="shared" si="33"/>
        <v>272044.97224120446</v>
      </c>
      <c r="W96" s="5">
        <f t="shared" si="34"/>
        <v>830798.46775879548</v>
      </c>
      <c r="X96" s="5" t="str">
        <f t="shared" si="35"/>
        <v/>
      </c>
      <c r="Y96" s="5">
        <f t="shared" si="36"/>
        <v>449729.28000000003</v>
      </c>
      <c r="Z96" s="5">
        <f t="shared" si="37"/>
        <v>416416</v>
      </c>
      <c r="AA96" s="5">
        <f t="shared" si="38"/>
        <v>371800</v>
      </c>
      <c r="AC96" s="39">
        <f t="shared" si="47"/>
        <v>371800</v>
      </c>
      <c r="AD96" s="5">
        <f t="shared" si="39"/>
        <v>551421.72</v>
      </c>
      <c r="AE96" s="5">
        <f t="shared" si="40"/>
        <v>371800</v>
      </c>
      <c r="AF96" s="5">
        <f t="shared" si="41"/>
        <v>509491.38142865594</v>
      </c>
      <c r="AG96" s="5">
        <f t="shared" si="42"/>
        <v>279376.74775879551</v>
      </c>
      <c r="AH96" s="51">
        <f t="shared" si="43"/>
        <v>0.50664806558362541</v>
      </c>
      <c r="AJ96" s="39">
        <f t="shared" si="44"/>
        <v>509491</v>
      </c>
      <c r="AK96" s="5">
        <f t="shared" si="45"/>
        <v>96803</v>
      </c>
      <c r="AL96" s="40">
        <f t="shared" si="46"/>
        <v>606294</v>
      </c>
    </row>
    <row r="97" spans="1:38" ht="50.1" customHeight="1" x14ac:dyDescent="0.25">
      <c r="A97" s="1">
        <v>95</v>
      </c>
      <c r="B97" s="9" t="s">
        <v>52</v>
      </c>
      <c r="C97" s="97" t="s">
        <v>2</v>
      </c>
      <c r="D97" s="41"/>
      <c r="E97" s="43">
        <v>417690</v>
      </c>
      <c r="F97" s="42">
        <f t="shared" si="24"/>
        <v>472490.92800000001</v>
      </c>
      <c r="G97" s="35"/>
      <c r="H97" s="36">
        <v>1032756.48</v>
      </c>
      <c r="I97" s="24">
        <f t="shared" si="25"/>
        <v>196223.73120000001</v>
      </c>
      <c r="J97" s="25">
        <f t="shared" si="26"/>
        <v>1228980.2112</v>
      </c>
      <c r="K97" s="37">
        <v>956256</v>
      </c>
      <c r="L97" s="24">
        <f t="shared" si="27"/>
        <v>181688.64</v>
      </c>
      <c r="M97" s="38">
        <f t="shared" si="28"/>
        <v>1137944.6400000001</v>
      </c>
      <c r="N97" s="36">
        <v>853800</v>
      </c>
      <c r="O97" s="24">
        <f t="shared" si="29"/>
        <v>162222</v>
      </c>
      <c r="P97" s="25">
        <f t="shared" si="30"/>
        <v>1016022</v>
      </c>
      <c r="R97" s="44">
        <f t="shared" si="31"/>
        <v>828825.85199999996</v>
      </c>
      <c r="T97" s="45">
        <f t="shared" si="32"/>
        <v>0.98430858292034751</v>
      </c>
      <c r="V97" s="5">
        <f t="shared" si="33"/>
        <v>580213.41614438419</v>
      </c>
      <c r="W97" s="5">
        <f t="shared" si="34"/>
        <v>1077438.2878556158</v>
      </c>
      <c r="X97" s="5" t="str">
        <f t="shared" si="35"/>
        <v/>
      </c>
      <c r="Y97" s="5">
        <f t="shared" si="36"/>
        <v>1032756.48</v>
      </c>
      <c r="Z97" s="5">
        <f t="shared" si="37"/>
        <v>956256</v>
      </c>
      <c r="AA97" s="5">
        <f t="shared" si="38"/>
        <v>853800</v>
      </c>
      <c r="AC97" s="39">
        <f t="shared" si="47"/>
        <v>853800</v>
      </c>
      <c r="AD97" s="5">
        <f t="shared" si="39"/>
        <v>828825.85199999996</v>
      </c>
      <c r="AE97" s="5">
        <f t="shared" si="40"/>
        <v>472490.92800000001</v>
      </c>
      <c r="AF97" s="5">
        <f t="shared" si="41"/>
        <v>794475.35848080961</v>
      </c>
      <c r="AG97" s="5">
        <f t="shared" si="42"/>
        <v>248612.43585561577</v>
      </c>
      <c r="AH97" s="51">
        <f t="shared" si="43"/>
        <v>0.2999573858075264</v>
      </c>
      <c r="AJ97" s="39">
        <f t="shared" si="44"/>
        <v>794475</v>
      </c>
      <c r="AK97" s="5">
        <f t="shared" si="45"/>
        <v>150950</v>
      </c>
      <c r="AL97" s="40">
        <f t="shared" si="46"/>
        <v>945425</v>
      </c>
    </row>
    <row r="98" spans="1:38" ht="50.1" customHeight="1" x14ac:dyDescent="0.25">
      <c r="A98" s="1">
        <v>96</v>
      </c>
      <c r="B98" s="9" t="s">
        <v>53</v>
      </c>
      <c r="C98" s="97" t="s">
        <v>2</v>
      </c>
      <c r="D98" s="41"/>
      <c r="E98" s="43">
        <v>224900</v>
      </c>
      <c r="F98" s="42">
        <f t="shared" si="24"/>
        <v>254406.88</v>
      </c>
      <c r="G98" s="35"/>
      <c r="H98" s="36">
        <v>748742.4</v>
      </c>
      <c r="I98" s="24">
        <f t="shared" si="25"/>
        <v>142261.05599999998</v>
      </c>
      <c r="J98" s="25">
        <f t="shared" si="26"/>
        <v>891003.45600000001</v>
      </c>
      <c r="K98" s="37">
        <v>693280</v>
      </c>
      <c r="L98" s="24">
        <f t="shared" si="27"/>
        <v>131723.20000000001</v>
      </c>
      <c r="M98" s="38">
        <f t="shared" si="28"/>
        <v>825003.2</v>
      </c>
      <c r="N98" s="36">
        <v>619000</v>
      </c>
      <c r="O98" s="24">
        <f t="shared" si="29"/>
        <v>117610</v>
      </c>
      <c r="P98" s="25">
        <f t="shared" si="30"/>
        <v>736610</v>
      </c>
      <c r="R98" s="44">
        <f t="shared" si="31"/>
        <v>578857.32000000007</v>
      </c>
      <c r="T98" s="45">
        <f t="shared" si="32"/>
        <v>1.5738431302801248</v>
      </c>
      <c r="V98" s="5">
        <f t="shared" si="33"/>
        <v>356122.04149001307</v>
      </c>
      <c r="W98" s="5">
        <f t="shared" si="34"/>
        <v>801592.59850998712</v>
      </c>
      <c r="X98" s="5" t="str">
        <f t="shared" si="35"/>
        <v/>
      </c>
      <c r="Y98" s="5">
        <f t="shared" si="36"/>
        <v>748742.4</v>
      </c>
      <c r="Z98" s="5">
        <f t="shared" si="37"/>
        <v>693280</v>
      </c>
      <c r="AA98" s="5">
        <f t="shared" si="38"/>
        <v>619000</v>
      </c>
      <c r="AC98" s="39">
        <f t="shared" si="47"/>
        <v>619000</v>
      </c>
      <c r="AD98" s="5">
        <f t="shared" si="39"/>
        <v>578857.32000000007</v>
      </c>
      <c r="AE98" s="5">
        <f t="shared" si="40"/>
        <v>254406.88</v>
      </c>
      <c r="AF98" s="5">
        <f t="shared" si="41"/>
        <v>534706.11394321639</v>
      </c>
      <c r="AG98" s="5">
        <f t="shared" si="42"/>
        <v>222735.27850998699</v>
      </c>
      <c r="AH98" s="51">
        <f t="shared" si="43"/>
        <v>0.38478442064097412</v>
      </c>
      <c r="AJ98" s="39">
        <f t="shared" si="44"/>
        <v>534706</v>
      </c>
      <c r="AK98" s="5">
        <f t="shared" si="45"/>
        <v>101594</v>
      </c>
      <c r="AL98" s="40">
        <f t="shared" si="46"/>
        <v>636300</v>
      </c>
    </row>
    <row r="99" spans="1:38" ht="50.1" customHeight="1" x14ac:dyDescent="0.25">
      <c r="A99" s="1">
        <v>97</v>
      </c>
      <c r="B99" s="9" t="s">
        <v>417</v>
      </c>
      <c r="C99" s="97" t="s">
        <v>2</v>
      </c>
      <c r="D99" s="41"/>
      <c r="E99" s="43">
        <v>21008.403361344539</v>
      </c>
      <c r="F99" s="42">
        <f t="shared" si="24"/>
        <v>23764.705882352941</v>
      </c>
      <c r="G99" s="35"/>
      <c r="H99" s="36">
        <v>435697.91999999998</v>
      </c>
      <c r="I99" s="24">
        <f t="shared" si="25"/>
        <v>82782.604800000001</v>
      </c>
      <c r="J99" s="25">
        <f t="shared" si="26"/>
        <v>518480.52480000001</v>
      </c>
      <c r="K99" s="37">
        <v>403424</v>
      </c>
      <c r="L99" s="24">
        <f t="shared" si="27"/>
        <v>76650.559999999998</v>
      </c>
      <c r="M99" s="38">
        <f t="shared" si="28"/>
        <v>480074.56</v>
      </c>
      <c r="N99" s="36">
        <v>360200</v>
      </c>
      <c r="O99" s="24">
        <f t="shared" si="29"/>
        <v>68438</v>
      </c>
      <c r="P99" s="25">
        <f t="shared" si="30"/>
        <v>428638</v>
      </c>
      <c r="R99" s="44">
        <f t="shared" si="31"/>
        <v>305771.65647058823</v>
      </c>
      <c r="T99" s="45">
        <f t="shared" si="32"/>
        <v>13.554730847999998</v>
      </c>
      <c r="V99" s="5">
        <f t="shared" si="33"/>
        <v>115239.78782308227</v>
      </c>
      <c r="W99" s="5">
        <f t="shared" si="34"/>
        <v>496303.52511809417</v>
      </c>
      <c r="X99" s="5" t="str">
        <f t="shared" si="35"/>
        <v/>
      </c>
      <c r="Y99" s="5">
        <f t="shared" si="36"/>
        <v>435697.91999999998</v>
      </c>
      <c r="Z99" s="5">
        <f t="shared" si="37"/>
        <v>403424</v>
      </c>
      <c r="AA99" s="5">
        <f t="shared" si="38"/>
        <v>360200</v>
      </c>
      <c r="AC99" s="39">
        <f t="shared" si="47"/>
        <v>360200</v>
      </c>
      <c r="AD99" s="5">
        <f t="shared" si="39"/>
        <v>305771.65647058823</v>
      </c>
      <c r="AE99" s="5">
        <f t="shared" si="40"/>
        <v>23764.705882352941</v>
      </c>
      <c r="AF99" s="5">
        <f t="shared" si="41"/>
        <v>196949.93531242202</v>
      </c>
      <c r="AG99" s="5">
        <f t="shared" si="42"/>
        <v>190531.86864750597</v>
      </c>
      <c r="AH99" s="51">
        <f t="shared" si="43"/>
        <v>0.6231181491664286</v>
      </c>
      <c r="AJ99" s="39">
        <f t="shared" si="44"/>
        <v>196950</v>
      </c>
      <c r="AK99" s="5">
        <f t="shared" si="45"/>
        <v>37421</v>
      </c>
      <c r="AL99" s="40">
        <f t="shared" si="46"/>
        <v>234371</v>
      </c>
    </row>
    <row r="100" spans="1:38" ht="50.1" customHeight="1" x14ac:dyDescent="0.25">
      <c r="A100" s="1">
        <v>98</v>
      </c>
      <c r="B100" s="9" t="s">
        <v>418</v>
      </c>
      <c r="C100" s="97" t="s">
        <v>2</v>
      </c>
      <c r="D100" s="41"/>
      <c r="E100" s="43">
        <v>17226.89075630252</v>
      </c>
      <c r="F100" s="42">
        <f t="shared" si="24"/>
        <v>19487.058823529413</v>
      </c>
      <c r="G100" s="35"/>
      <c r="H100" s="36">
        <v>151200</v>
      </c>
      <c r="I100" s="24">
        <f t="shared" si="25"/>
        <v>28728</v>
      </c>
      <c r="J100" s="25">
        <f t="shared" si="26"/>
        <v>179928</v>
      </c>
      <c r="K100" s="37">
        <v>140000</v>
      </c>
      <c r="L100" s="24">
        <f t="shared" si="27"/>
        <v>26600</v>
      </c>
      <c r="M100" s="38">
        <f t="shared" si="28"/>
        <v>166600</v>
      </c>
      <c r="N100" s="36">
        <v>125000</v>
      </c>
      <c r="O100" s="24">
        <f t="shared" si="29"/>
        <v>23750</v>
      </c>
      <c r="P100" s="25">
        <f t="shared" si="30"/>
        <v>148750</v>
      </c>
      <c r="R100" s="44">
        <f t="shared" si="31"/>
        <v>108921.76470588235</v>
      </c>
      <c r="T100" s="45">
        <f t="shared" si="32"/>
        <v>5.3227756097560981</v>
      </c>
      <c r="V100" s="5">
        <f t="shared" si="33"/>
        <v>48340.188422281361</v>
      </c>
      <c r="W100" s="5">
        <f t="shared" si="34"/>
        <v>169503.34098948335</v>
      </c>
      <c r="X100" s="5" t="str">
        <f t="shared" si="35"/>
        <v/>
      </c>
      <c r="Y100" s="5">
        <f t="shared" si="36"/>
        <v>151200</v>
      </c>
      <c r="Z100" s="5">
        <f t="shared" si="37"/>
        <v>140000</v>
      </c>
      <c r="AA100" s="5">
        <f t="shared" si="38"/>
        <v>125000</v>
      </c>
      <c r="AC100" s="39">
        <f t="shared" si="47"/>
        <v>125000</v>
      </c>
      <c r="AD100" s="5">
        <f t="shared" si="39"/>
        <v>108921.76470588235</v>
      </c>
      <c r="AE100" s="5">
        <f t="shared" si="40"/>
        <v>19487.058823529413</v>
      </c>
      <c r="AF100" s="5">
        <f t="shared" si="41"/>
        <v>84739.136462372277</v>
      </c>
      <c r="AG100" s="5">
        <f t="shared" si="42"/>
        <v>60581.576283600989</v>
      </c>
      <c r="AH100" s="51">
        <f t="shared" si="43"/>
        <v>0.55619348848402628</v>
      </c>
      <c r="AJ100" s="39">
        <f t="shared" si="44"/>
        <v>84739</v>
      </c>
      <c r="AK100" s="5">
        <f t="shared" si="45"/>
        <v>16100</v>
      </c>
      <c r="AL100" s="40">
        <f t="shared" si="46"/>
        <v>100839</v>
      </c>
    </row>
    <row r="101" spans="1:38" ht="50.1" customHeight="1" x14ac:dyDescent="0.25">
      <c r="A101" s="1">
        <v>99</v>
      </c>
      <c r="B101" s="9" t="s">
        <v>54</v>
      </c>
      <c r="C101" s="97" t="s">
        <v>32</v>
      </c>
      <c r="D101" s="41"/>
      <c r="E101" s="43">
        <v>40168</v>
      </c>
      <c r="F101" s="42">
        <f t="shared" si="24"/>
        <v>45438.041599999997</v>
      </c>
      <c r="G101" s="35"/>
      <c r="H101" s="36">
        <v>96526.080000000002</v>
      </c>
      <c r="I101" s="24">
        <f t="shared" si="25"/>
        <v>18339.9552</v>
      </c>
      <c r="J101" s="25">
        <f t="shared" si="26"/>
        <v>114866.0352</v>
      </c>
      <c r="K101" s="37">
        <v>89376</v>
      </c>
      <c r="L101" s="24">
        <f t="shared" si="27"/>
        <v>16981.439999999999</v>
      </c>
      <c r="M101" s="38">
        <f t="shared" si="28"/>
        <v>106357.44</v>
      </c>
      <c r="N101" s="36">
        <v>79800</v>
      </c>
      <c r="O101" s="24">
        <f t="shared" si="29"/>
        <v>15162</v>
      </c>
      <c r="P101" s="25">
        <f t="shared" si="30"/>
        <v>94962</v>
      </c>
      <c r="R101" s="44">
        <f t="shared" si="31"/>
        <v>77785.030400000003</v>
      </c>
      <c r="T101" s="45">
        <f t="shared" si="32"/>
        <v>0.93649249153555081</v>
      </c>
      <c r="V101" s="5">
        <f t="shared" si="33"/>
        <v>55157.868968849514</v>
      </c>
      <c r="W101" s="5">
        <f t="shared" si="34"/>
        <v>100412.1918311505</v>
      </c>
      <c r="X101" s="5" t="str">
        <f t="shared" si="35"/>
        <v/>
      </c>
      <c r="Y101" s="5">
        <f t="shared" si="36"/>
        <v>96526.080000000002</v>
      </c>
      <c r="Z101" s="5">
        <f t="shared" si="37"/>
        <v>89376</v>
      </c>
      <c r="AA101" s="5">
        <f t="shared" si="38"/>
        <v>79800</v>
      </c>
      <c r="AC101" s="39">
        <f t="shared" si="47"/>
        <v>79800</v>
      </c>
      <c r="AD101" s="5">
        <f t="shared" si="39"/>
        <v>77785.030400000003</v>
      </c>
      <c r="AE101" s="5">
        <f t="shared" si="40"/>
        <v>45438.041599999997</v>
      </c>
      <c r="AF101" s="5">
        <f t="shared" si="41"/>
        <v>74786.295279281156</v>
      </c>
      <c r="AG101" s="5">
        <f t="shared" si="42"/>
        <v>22627.161431150489</v>
      </c>
      <c r="AH101" s="51">
        <f t="shared" si="43"/>
        <v>0.29089352173282029</v>
      </c>
      <c r="AJ101" s="39">
        <f t="shared" si="44"/>
        <v>74786</v>
      </c>
      <c r="AK101" s="5">
        <f t="shared" si="45"/>
        <v>14209</v>
      </c>
      <c r="AL101" s="40">
        <f t="shared" si="46"/>
        <v>88995</v>
      </c>
    </row>
    <row r="102" spans="1:38" ht="50.1" customHeight="1" x14ac:dyDescent="0.25">
      <c r="A102" s="1">
        <v>100</v>
      </c>
      <c r="B102" s="9" t="s">
        <v>181</v>
      </c>
      <c r="C102" s="97" t="s">
        <v>2</v>
      </c>
      <c r="D102" s="41"/>
      <c r="E102" s="43">
        <v>35900</v>
      </c>
      <c r="F102" s="42">
        <f t="shared" si="24"/>
        <v>40610.080000000002</v>
      </c>
      <c r="G102" s="35"/>
      <c r="H102" s="36">
        <v>61689.599999999999</v>
      </c>
      <c r="I102" s="24">
        <f t="shared" si="25"/>
        <v>11721.023999999999</v>
      </c>
      <c r="J102" s="25">
        <f t="shared" si="26"/>
        <v>73410.623999999996</v>
      </c>
      <c r="K102" s="37">
        <v>57120</v>
      </c>
      <c r="L102" s="24">
        <f t="shared" si="27"/>
        <v>10852.8</v>
      </c>
      <c r="M102" s="38">
        <f t="shared" si="28"/>
        <v>67972.800000000003</v>
      </c>
      <c r="N102" s="36">
        <v>51000</v>
      </c>
      <c r="O102" s="24">
        <f t="shared" si="29"/>
        <v>9690</v>
      </c>
      <c r="P102" s="25">
        <f t="shared" si="30"/>
        <v>60690</v>
      </c>
      <c r="R102" s="44">
        <f t="shared" si="31"/>
        <v>52604.92</v>
      </c>
      <c r="T102" s="45">
        <f t="shared" si="32"/>
        <v>0.46531810584958211</v>
      </c>
      <c r="V102" s="5">
        <f t="shared" si="33"/>
        <v>43487.732697240455</v>
      </c>
      <c r="W102" s="5">
        <f t="shared" si="34"/>
        <v>61722.107302759541</v>
      </c>
      <c r="X102" s="5" t="str">
        <f t="shared" si="35"/>
        <v/>
      </c>
      <c r="Y102" s="5">
        <f t="shared" si="36"/>
        <v>61689.599999999999</v>
      </c>
      <c r="Z102" s="5">
        <f t="shared" si="37"/>
        <v>57120</v>
      </c>
      <c r="AA102" s="5">
        <f t="shared" si="38"/>
        <v>51000</v>
      </c>
      <c r="AC102" s="39">
        <f t="shared" si="47"/>
        <v>51000</v>
      </c>
      <c r="AD102" s="5">
        <f t="shared" si="39"/>
        <v>52604.92</v>
      </c>
      <c r="AE102" s="5">
        <f t="shared" si="40"/>
        <v>40610.080000000002</v>
      </c>
      <c r="AF102" s="5">
        <f t="shared" si="41"/>
        <v>51975.783354927684</v>
      </c>
      <c r="AG102" s="5">
        <f t="shared" si="42"/>
        <v>9117.1873027595466</v>
      </c>
      <c r="AH102" s="51">
        <f t="shared" si="43"/>
        <v>0.17331434593493436</v>
      </c>
      <c r="AJ102" s="39">
        <f t="shared" si="44"/>
        <v>51976</v>
      </c>
      <c r="AK102" s="5">
        <f t="shared" si="45"/>
        <v>9875</v>
      </c>
      <c r="AL102" s="40">
        <f t="shared" si="46"/>
        <v>61851</v>
      </c>
    </row>
    <row r="103" spans="1:38" ht="50.1" customHeight="1" x14ac:dyDescent="0.25">
      <c r="A103" s="1">
        <v>101</v>
      </c>
      <c r="B103" s="9" t="s">
        <v>55</v>
      </c>
      <c r="C103" s="97" t="s">
        <v>32</v>
      </c>
      <c r="D103" s="41"/>
      <c r="E103" s="43">
        <v>62049</v>
      </c>
      <c r="F103" s="42">
        <f t="shared" si="24"/>
        <v>70189.828800000003</v>
      </c>
      <c r="G103" s="35"/>
      <c r="H103" s="36">
        <v>303851.52000000002</v>
      </c>
      <c r="I103" s="24">
        <f t="shared" si="25"/>
        <v>57731.788800000009</v>
      </c>
      <c r="J103" s="25">
        <f t="shared" si="26"/>
        <v>361583.3088</v>
      </c>
      <c r="K103" s="37">
        <v>281344</v>
      </c>
      <c r="L103" s="24">
        <f t="shared" si="27"/>
        <v>53455.360000000001</v>
      </c>
      <c r="M103" s="38">
        <f t="shared" si="28"/>
        <v>334799.35999999999</v>
      </c>
      <c r="N103" s="36">
        <v>251200</v>
      </c>
      <c r="O103" s="24">
        <f t="shared" si="29"/>
        <v>47728</v>
      </c>
      <c r="P103" s="25">
        <f t="shared" si="30"/>
        <v>298928</v>
      </c>
      <c r="R103" s="44">
        <f t="shared" si="31"/>
        <v>226646.33720000001</v>
      </c>
      <c r="T103" s="45">
        <f t="shared" si="32"/>
        <v>2.6526992731550871</v>
      </c>
      <c r="V103" s="5">
        <f t="shared" si="33"/>
        <v>120134.99829723453</v>
      </c>
      <c r="W103" s="5">
        <f t="shared" si="34"/>
        <v>333157.67610276549</v>
      </c>
      <c r="X103" s="5" t="str">
        <f t="shared" si="35"/>
        <v/>
      </c>
      <c r="Y103" s="5">
        <f t="shared" si="36"/>
        <v>303851.52000000002</v>
      </c>
      <c r="Z103" s="5">
        <f t="shared" si="37"/>
        <v>281344</v>
      </c>
      <c r="AA103" s="5">
        <f t="shared" si="38"/>
        <v>251200</v>
      </c>
      <c r="AC103" s="39">
        <f t="shared" si="47"/>
        <v>251200</v>
      </c>
      <c r="AD103" s="5">
        <f t="shared" si="39"/>
        <v>226646.33720000001</v>
      </c>
      <c r="AE103" s="5">
        <f t="shared" si="40"/>
        <v>70189.828800000003</v>
      </c>
      <c r="AF103" s="5">
        <f t="shared" si="41"/>
        <v>197037.19771353013</v>
      </c>
      <c r="AG103" s="5">
        <f t="shared" si="42"/>
        <v>106511.33890276548</v>
      </c>
      <c r="AH103" s="51">
        <f t="shared" si="43"/>
        <v>0.4699451145719441</v>
      </c>
      <c r="AJ103" s="39">
        <f t="shared" si="44"/>
        <v>197037</v>
      </c>
      <c r="AK103" s="5">
        <f t="shared" si="45"/>
        <v>37437</v>
      </c>
      <c r="AL103" s="40">
        <f t="shared" si="46"/>
        <v>234474</v>
      </c>
    </row>
    <row r="104" spans="1:38" ht="50.1" customHeight="1" x14ac:dyDescent="0.25">
      <c r="A104" s="1">
        <v>102</v>
      </c>
      <c r="B104" s="9" t="s">
        <v>56</v>
      </c>
      <c r="C104" s="97" t="s">
        <v>2</v>
      </c>
      <c r="D104" s="41"/>
      <c r="E104" s="43">
        <v>6583</v>
      </c>
      <c r="F104" s="42">
        <f t="shared" si="24"/>
        <v>7446.6895999999997</v>
      </c>
      <c r="G104" s="35"/>
      <c r="H104" s="36">
        <v>36771.839999999997</v>
      </c>
      <c r="I104" s="24">
        <f t="shared" si="25"/>
        <v>6986.6495999999997</v>
      </c>
      <c r="J104" s="25">
        <f t="shared" si="26"/>
        <v>43758.489599999994</v>
      </c>
      <c r="K104" s="37">
        <v>34048</v>
      </c>
      <c r="L104" s="24">
        <f t="shared" si="27"/>
        <v>6469.12</v>
      </c>
      <c r="M104" s="38">
        <f t="shared" si="28"/>
        <v>40517.120000000003</v>
      </c>
      <c r="N104" s="36">
        <v>30400</v>
      </c>
      <c r="O104" s="24">
        <f t="shared" si="29"/>
        <v>5776</v>
      </c>
      <c r="P104" s="25">
        <f t="shared" si="30"/>
        <v>36176</v>
      </c>
      <c r="R104" s="44">
        <f t="shared" si="31"/>
        <v>27166.632399999999</v>
      </c>
      <c r="T104" s="45">
        <f t="shared" si="32"/>
        <v>3.1267860246088408</v>
      </c>
      <c r="V104" s="5">
        <f t="shared" si="33"/>
        <v>13763.34868346957</v>
      </c>
      <c r="W104" s="5">
        <f t="shared" si="34"/>
        <v>40569.916116530425</v>
      </c>
      <c r="X104" s="5" t="str">
        <f t="shared" si="35"/>
        <v/>
      </c>
      <c r="Y104" s="5">
        <f t="shared" si="36"/>
        <v>36771.839999999997</v>
      </c>
      <c r="Z104" s="5">
        <f t="shared" si="37"/>
        <v>34048</v>
      </c>
      <c r="AA104" s="5">
        <f t="shared" si="38"/>
        <v>30400</v>
      </c>
      <c r="AC104" s="39">
        <f t="shared" si="47"/>
        <v>30400</v>
      </c>
      <c r="AD104" s="5">
        <f t="shared" si="39"/>
        <v>27166.632399999999</v>
      </c>
      <c r="AE104" s="5">
        <f t="shared" si="40"/>
        <v>7446.6895999999997</v>
      </c>
      <c r="AF104" s="5">
        <f t="shared" si="41"/>
        <v>23073.365771441462</v>
      </c>
      <c r="AG104" s="5">
        <f t="shared" si="42"/>
        <v>13403.283716530428</v>
      </c>
      <c r="AH104" s="51">
        <f t="shared" si="43"/>
        <v>0.49337302905937025</v>
      </c>
      <c r="AJ104" s="39">
        <f t="shared" si="44"/>
        <v>23073</v>
      </c>
      <c r="AK104" s="5">
        <f t="shared" si="45"/>
        <v>4384</v>
      </c>
      <c r="AL104" s="40">
        <f t="shared" si="46"/>
        <v>27457</v>
      </c>
    </row>
    <row r="105" spans="1:38" ht="50.1" customHeight="1" x14ac:dyDescent="0.25">
      <c r="A105" s="1">
        <v>103</v>
      </c>
      <c r="B105" s="9" t="s">
        <v>57</v>
      </c>
      <c r="C105" s="97" t="s">
        <v>35</v>
      </c>
      <c r="D105" s="41"/>
      <c r="E105" s="43">
        <v>65041</v>
      </c>
      <c r="F105" s="42">
        <f t="shared" si="24"/>
        <v>73574.379199999996</v>
      </c>
      <c r="G105" s="35"/>
      <c r="H105" s="36">
        <v>192568.32000000001</v>
      </c>
      <c r="I105" s="24">
        <f t="shared" si="25"/>
        <v>36587.980799999998</v>
      </c>
      <c r="J105" s="25">
        <f t="shared" si="26"/>
        <v>229156.3008</v>
      </c>
      <c r="K105" s="37">
        <v>178304</v>
      </c>
      <c r="L105" s="24">
        <f t="shared" si="27"/>
        <v>33877.760000000002</v>
      </c>
      <c r="M105" s="38">
        <f t="shared" si="28"/>
        <v>212181.76000000001</v>
      </c>
      <c r="N105" s="36">
        <v>159200</v>
      </c>
      <c r="O105" s="24">
        <f t="shared" si="29"/>
        <v>30248</v>
      </c>
      <c r="P105" s="25">
        <f t="shared" si="30"/>
        <v>189448</v>
      </c>
      <c r="R105" s="44">
        <f t="shared" si="31"/>
        <v>150911.67480000001</v>
      </c>
      <c r="T105" s="45">
        <f t="shared" si="32"/>
        <v>1.3202545286819085</v>
      </c>
      <c r="V105" s="5">
        <f t="shared" si="33"/>
        <v>97571.9797798621</v>
      </c>
      <c r="W105" s="5">
        <f t="shared" si="34"/>
        <v>204251.36982013792</v>
      </c>
      <c r="X105" s="5" t="str">
        <f t="shared" si="35"/>
        <v/>
      </c>
      <c r="Y105" s="5">
        <f t="shared" si="36"/>
        <v>192568.32000000001</v>
      </c>
      <c r="Z105" s="5">
        <f t="shared" si="37"/>
        <v>178304</v>
      </c>
      <c r="AA105" s="5">
        <f t="shared" si="38"/>
        <v>159200</v>
      </c>
      <c r="AC105" s="39">
        <f t="shared" si="47"/>
        <v>159200</v>
      </c>
      <c r="AD105" s="5">
        <f t="shared" si="39"/>
        <v>150911.67480000001</v>
      </c>
      <c r="AE105" s="5">
        <f t="shared" si="40"/>
        <v>73574.379199999996</v>
      </c>
      <c r="AF105" s="5">
        <f t="shared" si="41"/>
        <v>141613.25308374761</v>
      </c>
      <c r="AG105" s="5">
        <f t="shared" si="42"/>
        <v>53339.6950201379</v>
      </c>
      <c r="AH105" s="51">
        <f t="shared" si="43"/>
        <v>0.35344975854802385</v>
      </c>
      <c r="AJ105" s="39">
        <f t="shared" si="44"/>
        <v>141613</v>
      </c>
      <c r="AK105" s="5">
        <f t="shared" si="45"/>
        <v>26906</v>
      </c>
      <c r="AL105" s="40">
        <f t="shared" si="46"/>
        <v>168519</v>
      </c>
    </row>
    <row r="106" spans="1:38" ht="50.1" customHeight="1" x14ac:dyDescent="0.25">
      <c r="A106" s="1">
        <v>104</v>
      </c>
      <c r="B106" s="9" t="s">
        <v>419</v>
      </c>
      <c r="C106" s="97" t="s">
        <v>2</v>
      </c>
      <c r="D106" s="41"/>
      <c r="E106" s="43">
        <v>31357.142857142859</v>
      </c>
      <c r="F106" s="42">
        <f t="shared" si="24"/>
        <v>35471.200000000004</v>
      </c>
      <c r="G106" s="35"/>
      <c r="H106" s="36">
        <v>72334.080000000002</v>
      </c>
      <c r="I106" s="24">
        <f t="shared" si="25"/>
        <v>13743.475200000001</v>
      </c>
      <c r="J106" s="25">
        <f t="shared" si="26"/>
        <v>86077.555200000003</v>
      </c>
      <c r="K106" s="37">
        <v>66976</v>
      </c>
      <c r="L106" s="24">
        <f t="shared" si="27"/>
        <v>12725.44</v>
      </c>
      <c r="M106" s="38">
        <f t="shared" si="28"/>
        <v>79701.440000000002</v>
      </c>
      <c r="N106" s="36">
        <v>59800</v>
      </c>
      <c r="O106" s="24">
        <f t="shared" si="29"/>
        <v>11362</v>
      </c>
      <c r="P106" s="25">
        <f t="shared" si="30"/>
        <v>71162</v>
      </c>
      <c r="R106" s="44">
        <f t="shared" si="31"/>
        <v>58645.32</v>
      </c>
      <c r="T106" s="45">
        <f t="shared" si="32"/>
        <v>0.87023799544419123</v>
      </c>
      <c r="V106" s="5">
        <f t="shared" si="33"/>
        <v>42364.907400019598</v>
      </c>
      <c r="W106" s="5">
        <f t="shared" si="34"/>
        <v>74925.732599980402</v>
      </c>
      <c r="X106" s="5" t="str">
        <f t="shared" si="35"/>
        <v/>
      </c>
      <c r="Y106" s="5">
        <f t="shared" si="36"/>
        <v>72334.080000000002</v>
      </c>
      <c r="Z106" s="5">
        <f t="shared" si="37"/>
        <v>66976</v>
      </c>
      <c r="AA106" s="5">
        <f t="shared" si="38"/>
        <v>59800</v>
      </c>
      <c r="AC106" s="39">
        <f t="shared" si="47"/>
        <v>59800</v>
      </c>
      <c r="AD106" s="5">
        <f t="shared" si="39"/>
        <v>58645.32</v>
      </c>
      <c r="AE106" s="5">
        <f t="shared" si="40"/>
        <v>35471.200000000004</v>
      </c>
      <c r="AF106" s="5">
        <f t="shared" si="41"/>
        <v>56618.688915452629</v>
      </c>
      <c r="AG106" s="5">
        <f t="shared" si="42"/>
        <v>16280.412599980404</v>
      </c>
      <c r="AH106" s="51">
        <f t="shared" si="43"/>
        <v>0.27760804442674036</v>
      </c>
      <c r="AJ106" s="39">
        <f t="shared" si="44"/>
        <v>56619</v>
      </c>
      <c r="AK106" s="5">
        <f t="shared" si="45"/>
        <v>10758</v>
      </c>
      <c r="AL106" s="40">
        <f t="shared" si="46"/>
        <v>67377</v>
      </c>
    </row>
    <row r="107" spans="1:38" ht="50.1" customHeight="1" x14ac:dyDescent="0.25">
      <c r="A107" s="1">
        <v>105</v>
      </c>
      <c r="B107" s="9" t="s">
        <v>420</v>
      </c>
      <c r="C107" s="97" t="s">
        <v>2</v>
      </c>
      <c r="D107" s="41"/>
      <c r="E107" s="43">
        <v>14201.680672268909</v>
      </c>
      <c r="F107" s="42">
        <f t="shared" si="24"/>
        <v>16064.941176470589</v>
      </c>
      <c r="G107" s="35"/>
      <c r="H107" s="36">
        <v>36046.080000000002</v>
      </c>
      <c r="I107" s="24">
        <f t="shared" si="25"/>
        <v>6848.7552000000005</v>
      </c>
      <c r="J107" s="25">
        <f t="shared" si="26"/>
        <v>42894.835200000001</v>
      </c>
      <c r="K107" s="37">
        <v>33376</v>
      </c>
      <c r="L107" s="24">
        <f t="shared" si="27"/>
        <v>6341.44</v>
      </c>
      <c r="M107" s="38">
        <f t="shared" si="28"/>
        <v>39717.440000000002</v>
      </c>
      <c r="N107" s="36">
        <v>29800</v>
      </c>
      <c r="O107" s="24">
        <f t="shared" si="29"/>
        <v>5662</v>
      </c>
      <c r="P107" s="25">
        <f t="shared" si="30"/>
        <v>35462</v>
      </c>
      <c r="R107" s="44">
        <f t="shared" si="31"/>
        <v>28821.755294117647</v>
      </c>
      <c r="T107" s="45">
        <f t="shared" si="32"/>
        <v>1.0294608757396448</v>
      </c>
      <c r="V107" s="5">
        <f t="shared" si="33"/>
        <v>19940.590178476079</v>
      </c>
      <c r="W107" s="5">
        <f t="shared" si="34"/>
        <v>37702.920409759216</v>
      </c>
      <c r="X107" s="5" t="str">
        <f t="shared" si="35"/>
        <v/>
      </c>
      <c r="Y107" s="5">
        <f t="shared" si="36"/>
        <v>36046.080000000002</v>
      </c>
      <c r="Z107" s="5">
        <f t="shared" si="37"/>
        <v>33376</v>
      </c>
      <c r="AA107" s="5">
        <f t="shared" si="38"/>
        <v>29800</v>
      </c>
      <c r="AC107" s="39">
        <f t="shared" si="47"/>
        <v>29800</v>
      </c>
      <c r="AD107" s="5">
        <f t="shared" si="39"/>
        <v>28821.755294117647</v>
      </c>
      <c r="AE107" s="5">
        <f t="shared" si="40"/>
        <v>16064.941176470589</v>
      </c>
      <c r="AF107" s="5">
        <f t="shared" si="41"/>
        <v>27548.435072581946</v>
      </c>
      <c r="AG107" s="5">
        <f t="shared" si="42"/>
        <v>8881.1651156415664</v>
      </c>
      <c r="AH107" s="51">
        <f t="shared" si="43"/>
        <v>0.30814102142676092</v>
      </c>
      <c r="AJ107" s="39">
        <f t="shared" si="44"/>
        <v>27548</v>
      </c>
      <c r="AK107" s="5">
        <f t="shared" si="45"/>
        <v>5234</v>
      </c>
      <c r="AL107" s="40">
        <f t="shared" si="46"/>
        <v>32782</v>
      </c>
    </row>
    <row r="108" spans="1:38" ht="50.1" customHeight="1" x14ac:dyDescent="0.25">
      <c r="A108" s="1">
        <v>106</v>
      </c>
      <c r="B108" s="9" t="s">
        <v>442</v>
      </c>
      <c r="C108" s="97" t="s">
        <v>2</v>
      </c>
      <c r="D108" s="41"/>
      <c r="E108" s="43">
        <v>39018</v>
      </c>
      <c r="F108" s="42">
        <f t="shared" si="24"/>
        <v>44137.161599999999</v>
      </c>
      <c r="G108" s="35"/>
      <c r="H108" s="36">
        <v>94106.880000000005</v>
      </c>
      <c r="I108" s="24">
        <f t="shared" si="25"/>
        <v>17880.307200000003</v>
      </c>
      <c r="J108" s="25">
        <f t="shared" si="26"/>
        <v>111987.18720000001</v>
      </c>
      <c r="K108" s="37">
        <v>87136</v>
      </c>
      <c r="L108" s="24">
        <f t="shared" si="27"/>
        <v>16555.84</v>
      </c>
      <c r="M108" s="38">
        <f t="shared" si="28"/>
        <v>103691.84</v>
      </c>
      <c r="N108" s="36">
        <v>77800</v>
      </c>
      <c r="O108" s="24">
        <f t="shared" si="29"/>
        <v>14782</v>
      </c>
      <c r="P108" s="25">
        <f t="shared" si="30"/>
        <v>92582</v>
      </c>
      <c r="R108" s="44">
        <f t="shared" si="31"/>
        <v>75795.010399999999</v>
      </c>
      <c r="T108" s="45">
        <f t="shared" si="32"/>
        <v>0.94256523655748625</v>
      </c>
      <c r="V108" s="5">
        <f t="shared" si="33"/>
        <v>53657.696596570859</v>
      </c>
      <c r="W108" s="5">
        <f t="shared" si="34"/>
        <v>97932.324203429132</v>
      </c>
      <c r="X108" s="5" t="str">
        <f t="shared" si="35"/>
        <v/>
      </c>
      <c r="Y108" s="5">
        <f t="shared" si="36"/>
        <v>94106.880000000005</v>
      </c>
      <c r="Z108" s="5">
        <f t="shared" si="37"/>
        <v>87136</v>
      </c>
      <c r="AA108" s="5">
        <f t="shared" si="38"/>
        <v>77800</v>
      </c>
      <c r="AC108" s="39">
        <f t="shared" si="47"/>
        <v>77800</v>
      </c>
      <c r="AD108" s="5">
        <f t="shared" si="39"/>
        <v>75795.010399999999</v>
      </c>
      <c r="AE108" s="5">
        <f t="shared" si="40"/>
        <v>44137.161599999999</v>
      </c>
      <c r="AF108" s="5">
        <f t="shared" si="41"/>
        <v>72845.167819677095</v>
      </c>
      <c r="AG108" s="5">
        <f t="shared" si="42"/>
        <v>22137.313803429141</v>
      </c>
      <c r="AH108" s="51">
        <f t="shared" si="43"/>
        <v>0.29206822040925717</v>
      </c>
      <c r="AJ108" s="39">
        <f t="shared" si="44"/>
        <v>72845</v>
      </c>
      <c r="AK108" s="5">
        <f t="shared" si="45"/>
        <v>13841</v>
      </c>
      <c r="AL108" s="40">
        <f t="shared" si="46"/>
        <v>86686</v>
      </c>
    </row>
    <row r="109" spans="1:38" ht="50.1" customHeight="1" x14ac:dyDescent="0.25">
      <c r="A109" s="1">
        <v>107</v>
      </c>
      <c r="B109" s="9" t="s">
        <v>421</v>
      </c>
      <c r="C109" s="97" t="s">
        <v>2</v>
      </c>
      <c r="D109" s="41"/>
      <c r="E109" s="43">
        <v>17500</v>
      </c>
      <c r="F109" s="42">
        <f t="shared" si="24"/>
        <v>19796</v>
      </c>
      <c r="G109" s="35"/>
      <c r="H109" s="36">
        <v>51528.959999999999</v>
      </c>
      <c r="I109" s="24">
        <f t="shared" si="25"/>
        <v>9790.5023999999994</v>
      </c>
      <c r="J109" s="25">
        <f t="shared" si="26"/>
        <v>61319.462399999997</v>
      </c>
      <c r="K109" s="37">
        <v>47712</v>
      </c>
      <c r="L109" s="24">
        <f t="shared" si="27"/>
        <v>9065.2800000000007</v>
      </c>
      <c r="M109" s="38">
        <f t="shared" si="28"/>
        <v>56777.279999999999</v>
      </c>
      <c r="N109" s="36">
        <v>42600</v>
      </c>
      <c r="O109" s="24">
        <f t="shared" si="29"/>
        <v>8094</v>
      </c>
      <c r="P109" s="25">
        <f t="shared" si="30"/>
        <v>50694</v>
      </c>
      <c r="R109" s="44">
        <f t="shared" si="31"/>
        <v>40409.24</v>
      </c>
      <c r="T109" s="45">
        <f t="shared" si="32"/>
        <v>1.3090994285714284</v>
      </c>
      <c r="V109" s="5">
        <f t="shared" si="33"/>
        <v>26188.555895836776</v>
      </c>
      <c r="W109" s="5">
        <f t="shared" si="34"/>
        <v>54629.924104163219</v>
      </c>
      <c r="X109" s="5" t="str">
        <f t="shared" si="35"/>
        <v/>
      </c>
      <c r="Y109" s="5">
        <f t="shared" si="36"/>
        <v>51528.959999999999</v>
      </c>
      <c r="Z109" s="5">
        <f t="shared" si="37"/>
        <v>47712</v>
      </c>
      <c r="AA109" s="5">
        <f t="shared" si="38"/>
        <v>42600</v>
      </c>
      <c r="AC109" s="39">
        <f t="shared" si="47"/>
        <v>42600</v>
      </c>
      <c r="AD109" s="5">
        <f t="shared" si="39"/>
        <v>40409.24</v>
      </c>
      <c r="AE109" s="5">
        <f t="shared" si="40"/>
        <v>19796</v>
      </c>
      <c r="AF109" s="5">
        <f t="shared" si="41"/>
        <v>37946.044424337699</v>
      </c>
      <c r="AG109" s="5">
        <f t="shared" si="42"/>
        <v>14220.684104163223</v>
      </c>
      <c r="AH109" s="51">
        <f t="shared" si="43"/>
        <v>0.35191664342519741</v>
      </c>
      <c r="AJ109" s="39">
        <f t="shared" si="44"/>
        <v>37946</v>
      </c>
      <c r="AK109" s="5">
        <f t="shared" si="45"/>
        <v>7210</v>
      </c>
      <c r="AL109" s="40">
        <f t="shared" si="46"/>
        <v>45156</v>
      </c>
    </row>
    <row r="110" spans="1:38" ht="50.1" customHeight="1" x14ac:dyDescent="0.25">
      <c r="A110" s="1">
        <v>108</v>
      </c>
      <c r="B110" s="9" t="s">
        <v>358</v>
      </c>
      <c r="C110" s="97" t="s">
        <v>6</v>
      </c>
      <c r="D110" s="41"/>
      <c r="E110" s="43">
        <v>41529</v>
      </c>
      <c r="F110" s="42">
        <f t="shared" si="24"/>
        <v>46977.604800000001</v>
      </c>
      <c r="G110" s="35"/>
      <c r="H110" s="36">
        <v>119750.39999999999</v>
      </c>
      <c r="I110" s="24">
        <f t="shared" si="25"/>
        <v>22752.576000000001</v>
      </c>
      <c r="J110" s="25">
        <f t="shared" si="26"/>
        <v>142502.976</v>
      </c>
      <c r="K110" s="37">
        <v>110880</v>
      </c>
      <c r="L110" s="24">
        <f t="shared" si="27"/>
        <v>21067.200000000001</v>
      </c>
      <c r="M110" s="38">
        <f t="shared" si="28"/>
        <v>131947.20000000001</v>
      </c>
      <c r="N110" s="36">
        <v>99000</v>
      </c>
      <c r="O110" s="24">
        <f t="shared" si="29"/>
        <v>18810</v>
      </c>
      <c r="P110" s="25">
        <f t="shared" si="30"/>
        <v>117810</v>
      </c>
      <c r="R110" s="44">
        <f t="shared" si="31"/>
        <v>94152.001199999999</v>
      </c>
      <c r="T110" s="45">
        <f t="shared" si="32"/>
        <v>1.2671386549158419</v>
      </c>
      <c r="V110" s="5">
        <f t="shared" si="33"/>
        <v>61573.732711912337</v>
      </c>
      <c r="W110" s="5">
        <f t="shared" si="34"/>
        <v>126730.26968808766</v>
      </c>
      <c r="X110" s="5" t="str">
        <f t="shared" si="35"/>
        <v/>
      </c>
      <c r="Y110" s="5">
        <f t="shared" si="36"/>
        <v>119750.39999999999</v>
      </c>
      <c r="Z110" s="5">
        <f t="shared" si="37"/>
        <v>110880</v>
      </c>
      <c r="AA110" s="5">
        <f t="shared" si="38"/>
        <v>99000</v>
      </c>
      <c r="AC110" s="39">
        <f t="shared" si="47"/>
        <v>99000</v>
      </c>
      <c r="AD110" s="5">
        <f t="shared" si="39"/>
        <v>94152.001199999999</v>
      </c>
      <c r="AE110" s="5">
        <f t="shared" si="40"/>
        <v>46977.604800000001</v>
      </c>
      <c r="AF110" s="5">
        <f t="shared" si="41"/>
        <v>88647.004270293924</v>
      </c>
      <c r="AG110" s="5">
        <f t="shared" si="42"/>
        <v>32578.268488087659</v>
      </c>
      <c r="AH110" s="51">
        <f t="shared" si="43"/>
        <v>0.34601780177655594</v>
      </c>
      <c r="AJ110" s="39">
        <f t="shared" si="44"/>
        <v>88647</v>
      </c>
      <c r="AK110" s="5">
        <f t="shared" si="45"/>
        <v>16843</v>
      </c>
      <c r="AL110" s="40">
        <f t="shared" si="46"/>
        <v>105490</v>
      </c>
    </row>
    <row r="111" spans="1:38" ht="50.1" customHeight="1" x14ac:dyDescent="0.25">
      <c r="A111" s="1">
        <v>109</v>
      </c>
      <c r="B111" s="9" t="s">
        <v>59</v>
      </c>
      <c r="C111" s="97" t="s">
        <v>2</v>
      </c>
      <c r="D111" s="41"/>
      <c r="E111" s="43">
        <v>270</v>
      </c>
      <c r="F111" s="42">
        <f t="shared" si="24"/>
        <v>305.42399999999998</v>
      </c>
      <c r="G111" s="35"/>
      <c r="H111" s="36">
        <v>1330.56</v>
      </c>
      <c r="I111" s="24">
        <f t="shared" si="25"/>
        <v>252.8064</v>
      </c>
      <c r="J111" s="25">
        <f t="shared" si="26"/>
        <v>1583.3663999999999</v>
      </c>
      <c r="K111" s="37">
        <v>1232</v>
      </c>
      <c r="L111" s="24">
        <f t="shared" si="27"/>
        <v>234.08</v>
      </c>
      <c r="M111" s="38">
        <f t="shared" si="28"/>
        <v>1466.08</v>
      </c>
      <c r="N111" s="36">
        <v>1100</v>
      </c>
      <c r="O111" s="24">
        <f t="shared" si="29"/>
        <v>209</v>
      </c>
      <c r="P111" s="25">
        <f t="shared" si="30"/>
        <v>1309</v>
      </c>
      <c r="R111" s="44">
        <f t="shared" si="31"/>
        <v>991.99599999999998</v>
      </c>
      <c r="T111" s="45">
        <f t="shared" si="32"/>
        <v>2.6740592592592591</v>
      </c>
      <c r="V111" s="5">
        <f t="shared" si="33"/>
        <v>524.63693842385669</v>
      </c>
      <c r="W111" s="5">
        <f t="shared" si="34"/>
        <v>1459.3550615761433</v>
      </c>
      <c r="X111" s="5" t="str">
        <f t="shared" si="35"/>
        <v/>
      </c>
      <c r="Y111" s="5">
        <f t="shared" si="36"/>
        <v>1330.56</v>
      </c>
      <c r="Z111" s="5">
        <f t="shared" si="37"/>
        <v>1232</v>
      </c>
      <c r="AA111" s="5">
        <f t="shared" si="38"/>
        <v>1100</v>
      </c>
      <c r="AC111" s="39">
        <f t="shared" si="47"/>
        <v>1100</v>
      </c>
      <c r="AD111" s="5">
        <f t="shared" si="39"/>
        <v>991.99599999999998</v>
      </c>
      <c r="AE111" s="5">
        <f t="shared" si="40"/>
        <v>305.42399999999998</v>
      </c>
      <c r="AF111" s="5">
        <f t="shared" si="41"/>
        <v>861.46027271346327</v>
      </c>
      <c r="AG111" s="5">
        <f t="shared" si="42"/>
        <v>467.35906157614335</v>
      </c>
      <c r="AH111" s="51">
        <f t="shared" si="43"/>
        <v>0.47112998598395894</v>
      </c>
      <c r="AJ111" s="39">
        <f t="shared" si="44"/>
        <v>861</v>
      </c>
      <c r="AK111" s="5">
        <f t="shared" si="45"/>
        <v>164</v>
      </c>
      <c r="AL111" s="40">
        <f t="shared" si="46"/>
        <v>1025</v>
      </c>
    </row>
    <row r="112" spans="1:38" ht="50.1" customHeight="1" x14ac:dyDescent="0.25">
      <c r="A112" s="1">
        <v>110</v>
      </c>
      <c r="B112" s="9" t="s">
        <v>60</v>
      </c>
      <c r="C112" s="97" t="s">
        <v>2</v>
      </c>
      <c r="D112" s="41"/>
      <c r="E112" s="43">
        <v>300</v>
      </c>
      <c r="F112" s="42">
        <f t="shared" si="24"/>
        <v>339.36</v>
      </c>
      <c r="G112" s="35"/>
      <c r="H112" s="36">
        <v>2056.3200000000002</v>
      </c>
      <c r="I112" s="24">
        <f t="shared" si="25"/>
        <v>390.70080000000002</v>
      </c>
      <c r="J112" s="25">
        <f t="shared" si="26"/>
        <v>2447.0208000000002</v>
      </c>
      <c r="K112" s="37">
        <v>1904</v>
      </c>
      <c r="L112" s="24">
        <f t="shared" si="27"/>
        <v>361.76</v>
      </c>
      <c r="M112" s="38">
        <f t="shared" si="28"/>
        <v>2265.7600000000002</v>
      </c>
      <c r="N112" s="36">
        <v>1700</v>
      </c>
      <c r="O112" s="24">
        <f t="shared" si="29"/>
        <v>323</v>
      </c>
      <c r="P112" s="25">
        <f t="shared" si="30"/>
        <v>2023</v>
      </c>
      <c r="R112" s="44">
        <f t="shared" si="31"/>
        <v>1499.92</v>
      </c>
      <c r="T112" s="45">
        <f t="shared" si="32"/>
        <v>3.9997333333333334</v>
      </c>
      <c r="V112" s="5">
        <f t="shared" si="33"/>
        <v>712.56300210556776</v>
      </c>
      <c r="W112" s="5">
        <f t="shared" si="34"/>
        <v>2287.2769978944325</v>
      </c>
      <c r="X112" s="5" t="str">
        <f t="shared" si="35"/>
        <v/>
      </c>
      <c r="Y112" s="5">
        <f t="shared" si="36"/>
        <v>2056.3200000000002</v>
      </c>
      <c r="Z112" s="5">
        <f t="shared" si="37"/>
        <v>1904</v>
      </c>
      <c r="AA112" s="5">
        <f t="shared" si="38"/>
        <v>1700</v>
      </c>
      <c r="AC112" s="39">
        <f t="shared" si="47"/>
        <v>1700</v>
      </c>
      <c r="AD112" s="5">
        <f t="shared" si="39"/>
        <v>1499.92</v>
      </c>
      <c r="AE112" s="5">
        <f t="shared" si="40"/>
        <v>339.36</v>
      </c>
      <c r="AF112" s="5">
        <f t="shared" si="41"/>
        <v>1225.9331930083711</v>
      </c>
      <c r="AG112" s="5">
        <f t="shared" si="42"/>
        <v>787.35699789443231</v>
      </c>
      <c r="AH112" s="51">
        <f t="shared" si="43"/>
        <v>0.52493266167157737</v>
      </c>
      <c r="AJ112" s="39">
        <f t="shared" si="44"/>
        <v>1226</v>
      </c>
      <c r="AK112" s="5">
        <f t="shared" si="45"/>
        <v>233</v>
      </c>
      <c r="AL112" s="40">
        <f t="shared" si="46"/>
        <v>1459</v>
      </c>
    </row>
    <row r="113" spans="1:38" ht="50.1" customHeight="1" x14ac:dyDescent="0.25">
      <c r="A113" s="1">
        <v>111</v>
      </c>
      <c r="B113" s="9" t="s">
        <v>61</v>
      </c>
      <c r="C113" s="97" t="s">
        <v>2</v>
      </c>
      <c r="D113" s="41"/>
      <c r="E113" s="43">
        <v>9900</v>
      </c>
      <c r="F113" s="42">
        <f t="shared" si="24"/>
        <v>11198.88</v>
      </c>
      <c r="G113" s="35"/>
      <c r="H113" s="36">
        <v>43303.68</v>
      </c>
      <c r="I113" s="24">
        <f t="shared" si="25"/>
        <v>8227.6992000000009</v>
      </c>
      <c r="J113" s="25">
        <f t="shared" si="26"/>
        <v>51531.379200000003</v>
      </c>
      <c r="K113" s="37">
        <v>40096</v>
      </c>
      <c r="L113" s="24">
        <f t="shared" si="27"/>
        <v>7618.24</v>
      </c>
      <c r="M113" s="38">
        <f t="shared" si="28"/>
        <v>47714.239999999998</v>
      </c>
      <c r="N113" s="36">
        <v>35800</v>
      </c>
      <c r="O113" s="24">
        <f t="shared" si="29"/>
        <v>6802</v>
      </c>
      <c r="P113" s="25">
        <f t="shared" si="30"/>
        <v>42602</v>
      </c>
      <c r="R113" s="44">
        <f t="shared" si="31"/>
        <v>32599.64</v>
      </c>
      <c r="T113" s="45">
        <f t="shared" si="32"/>
        <v>2.2928929292929294</v>
      </c>
      <c r="V113" s="5">
        <f t="shared" si="33"/>
        <v>18005.043759400069</v>
      </c>
      <c r="W113" s="5">
        <f t="shared" si="34"/>
        <v>47194.23624059993</v>
      </c>
      <c r="X113" s="5" t="str">
        <f t="shared" si="35"/>
        <v/>
      </c>
      <c r="Y113" s="5">
        <f t="shared" si="36"/>
        <v>43303.68</v>
      </c>
      <c r="Z113" s="5">
        <f t="shared" si="37"/>
        <v>40096</v>
      </c>
      <c r="AA113" s="5">
        <f t="shared" si="38"/>
        <v>35800</v>
      </c>
      <c r="AC113" s="39">
        <f t="shared" si="47"/>
        <v>35800</v>
      </c>
      <c r="AD113" s="5">
        <f t="shared" si="39"/>
        <v>32599.64</v>
      </c>
      <c r="AE113" s="5">
        <f t="shared" si="40"/>
        <v>11198.88</v>
      </c>
      <c r="AF113" s="5">
        <f t="shared" si="41"/>
        <v>28884.899973858239</v>
      </c>
      <c r="AG113" s="5">
        <f t="shared" si="42"/>
        <v>14594.596240599931</v>
      </c>
      <c r="AH113" s="51">
        <f t="shared" si="43"/>
        <v>0.447691945082827</v>
      </c>
      <c r="AJ113" s="39">
        <f t="shared" si="44"/>
        <v>28885</v>
      </c>
      <c r="AK113" s="5">
        <f t="shared" si="45"/>
        <v>5488</v>
      </c>
      <c r="AL113" s="40">
        <f t="shared" si="46"/>
        <v>34373</v>
      </c>
    </row>
    <row r="114" spans="1:38" ht="50.1" customHeight="1" x14ac:dyDescent="0.25">
      <c r="A114" s="1">
        <v>112</v>
      </c>
      <c r="B114" s="9" t="s">
        <v>62</v>
      </c>
      <c r="C114" s="97" t="s">
        <v>2</v>
      </c>
      <c r="D114" s="41"/>
      <c r="E114" s="43">
        <v>182115</v>
      </c>
      <c r="F114" s="42">
        <f t="shared" si="24"/>
        <v>206008.48799999998</v>
      </c>
      <c r="G114" s="35"/>
      <c r="H114" s="36">
        <v>701326.08</v>
      </c>
      <c r="I114" s="24">
        <f t="shared" si="25"/>
        <v>133251.9552</v>
      </c>
      <c r="J114" s="25">
        <f t="shared" si="26"/>
        <v>834578.03519999993</v>
      </c>
      <c r="K114" s="37">
        <v>649376</v>
      </c>
      <c r="L114" s="24">
        <f t="shared" si="27"/>
        <v>123381.44</v>
      </c>
      <c r="M114" s="38">
        <f t="shared" si="28"/>
        <v>772757.44</v>
      </c>
      <c r="N114" s="36">
        <v>579800</v>
      </c>
      <c r="O114" s="24">
        <f t="shared" si="29"/>
        <v>110162</v>
      </c>
      <c r="P114" s="25">
        <f t="shared" si="30"/>
        <v>689962</v>
      </c>
      <c r="R114" s="44">
        <f t="shared" si="31"/>
        <v>534127.64199999999</v>
      </c>
      <c r="T114" s="45">
        <f t="shared" si="32"/>
        <v>1.9329140488153089</v>
      </c>
      <c r="V114" s="5">
        <f t="shared" si="33"/>
        <v>309787.39059729117</v>
      </c>
      <c r="W114" s="5">
        <f t="shared" si="34"/>
        <v>758467.89340270881</v>
      </c>
      <c r="X114" s="5" t="str">
        <f t="shared" si="35"/>
        <v/>
      </c>
      <c r="Y114" s="5">
        <f t="shared" si="36"/>
        <v>701326.08</v>
      </c>
      <c r="Z114" s="5">
        <f t="shared" si="37"/>
        <v>649376</v>
      </c>
      <c r="AA114" s="5">
        <f t="shared" si="38"/>
        <v>579800</v>
      </c>
      <c r="AC114" s="39">
        <f t="shared" si="47"/>
        <v>579800</v>
      </c>
      <c r="AD114" s="5">
        <f t="shared" si="39"/>
        <v>534127.64199999999</v>
      </c>
      <c r="AE114" s="5">
        <f t="shared" si="40"/>
        <v>206008.48799999998</v>
      </c>
      <c r="AF114" s="5">
        <f t="shared" si="41"/>
        <v>482941.90081962949</v>
      </c>
      <c r="AG114" s="5">
        <f t="shared" si="42"/>
        <v>224340.25140270879</v>
      </c>
      <c r="AH114" s="51">
        <f t="shared" si="43"/>
        <v>0.4200124347855953</v>
      </c>
      <c r="AJ114" s="39">
        <f t="shared" si="44"/>
        <v>482942</v>
      </c>
      <c r="AK114" s="5">
        <f t="shared" si="45"/>
        <v>91759</v>
      </c>
      <c r="AL114" s="40">
        <f t="shared" si="46"/>
        <v>574701</v>
      </c>
    </row>
    <row r="115" spans="1:38" ht="50.1" customHeight="1" x14ac:dyDescent="0.25">
      <c r="A115" s="1">
        <v>113</v>
      </c>
      <c r="B115" s="9" t="s">
        <v>63</v>
      </c>
      <c r="C115" s="97" t="s">
        <v>2</v>
      </c>
      <c r="D115" s="41"/>
      <c r="E115" s="43">
        <v>7100</v>
      </c>
      <c r="F115" s="42">
        <f t="shared" si="24"/>
        <v>8031.5199999999995</v>
      </c>
      <c r="G115" s="35"/>
      <c r="H115" s="36">
        <v>29756.16</v>
      </c>
      <c r="I115" s="24">
        <f t="shared" si="25"/>
        <v>5653.6704</v>
      </c>
      <c r="J115" s="25">
        <f t="shared" si="26"/>
        <v>35409.830399999999</v>
      </c>
      <c r="K115" s="37">
        <v>27552</v>
      </c>
      <c r="L115" s="24">
        <f t="shared" si="27"/>
        <v>5234.88</v>
      </c>
      <c r="M115" s="38">
        <f t="shared" si="28"/>
        <v>32786.879999999997</v>
      </c>
      <c r="N115" s="36">
        <v>24600</v>
      </c>
      <c r="O115" s="24">
        <f t="shared" si="29"/>
        <v>4674</v>
      </c>
      <c r="P115" s="25">
        <f t="shared" si="30"/>
        <v>29274</v>
      </c>
      <c r="R115" s="44">
        <f t="shared" si="31"/>
        <v>22484.92</v>
      </c>
      <c r="T115" s="45">
        <f t="shared" si="32"/>
        <v>2.1668901408450703</v>
      </c>
      <c r="V115" s="5">
        <f t="shared" si="33"/>
        <v>12620.496282579903</v>
      </c>
      <c r="W115" s="5">
        <f t="shared" si="34"/>
        <v>32349.343717420095</v>
      </c>
      <c r="X115" s="5" t="str">
        <f t="shared" si="35"/>
        <v/>
      </c>
      <c r="Y115" s="5">
        <f t="shared" si="36"/>
        <v>29756.16</v>
      </c>
      <c r="Z115" s="5">
        <f t="shared" si="37"/>
        <v>27552</v>
      </c>
      <c r="AA115" s="5">
        <f t="shared" si="38"/>
        <v>24600</v>
      </c>
      <c r="AC115" s="39">
        <f t="shared" si="47"/>
        <v>24600</v>
      </c>
      <c r="AD115" s="5">
        <f t="shared" si="39"/>
        <v>22484.92</v>
      </c>
      <c r="AE115" s="5">
        <f t="shared" si="40"/>
        <v>8031.5199999999995</v>
      </c>
      <c r="AF115" s="5">
        <f t="shared" si="41"/>
        <v>20061.606923704978</v>
      </c>
      <c r="AG115" s="5">
        <f t="shared" si="42"/>
        <v>9864.4237174200953</v>
      </c>
      <c r="AH115" s="51">
        <f t="shared" si="43"/>
        <v>0.43871286699797446</v>
      </c>
      <c r="AJ115" s="39">
        <f t="shared" si="44"/>
        <v>20062</v>
      </c>
      <c r="AK115" s="5">
        <f t="shared" si="45"/>
        <v>3812</v>
      </c>
      <c r="AL115" s="40">
        <f t="shared" si="46"/>
        <v>23874</v>
      </c>
    </row>
    <row r="116" spans="1:38" ht="50.1" customHeight="1" x14ac:dyDescent="0.25">
      <c r="A116" s="1">
        <v>114</v>
      </c>
      <c r="B116" s="9" t="s">
        <v>64</v>
      </c>
      <c r="C116" s="97" t="s">
        <v>2</v>
      </c>
      <c r="D116" s="41"/>
      <c r="E116" s="43">
        <v>18269</v>
      </c>
      <c r="F116" s="42">
        <f t="shared" si="24"/>
        <v>20665.892800000001</v>
      </c>
      <c r="G116" s="35"/>
      <c r="H116" s="36">
        <v>45722.879999999997</v>
      </c>
      <c r="I116" s="24">
        <f t="shared" si="25"/>
        <v>8687.3472000000002</v>
      </c>
      <c r="J116" s="25">
        <f t="shared" si="26"/>
        <v>54410.227199999994</v>
      </c>
      <c r="K116" s="37">
        <v>42336</v>
      </c>
      <c r="L116" s="24">
        <f t="shared" si="27"/>
        <v>8043.84</v>
      </c>
      <c r="M116" s="38">
        <f t="shared" si="28"/>
        <v>50379.839999999997</v>
      </c>
      <c r="N116" s="36">
        <v>37800</v>
      </c>
      <c r="O116" s="24">
        <f t="shared" si="29"/>
        <v>7182</v>
      </c>
      <c r="P116" s="25">
        <f t="shared" si="30"/>
        <v>44982</v>
      </c>
      <c r="R116" s="44">
        <f t="shared" si="31"/>
        <v>36631.193200000002</v>
      </c>
      <c r="T116" s="45">
        <f t="shared" si="32"/>
        <v>1.0051011659094642</v>
      </c>
      <c r="V116" s="5">
        <f t="shared" si="33"/>
        <v>25503.741924099981</v>
      </c>
      <c r="W116" s="5">
        <f t="shared" si="34"/>
        <v>47758.644475900022</v>
      </c>
      <c r="X116" s="5" t="str">
        <f t="shared" si="35"/>
        <v/>
      </c>
      <c r="Y116" s="5">
        <f t="shared" si="36"/>
        <v>45722.879999999997</v>
      </c>
      <c r="Z116" s="5">
        <f t="shared" si="37"/>
        <v>42336</v>
      </c>
      <c r="AA116" s="5">
        <f t="shared" si="38"/>
        <v>37800</v>
      </c>
      <c r="AC116" s="39">
        <f t="shared" si="47"/>
        <v>37800</v>
      </c>
      <c r="AD116" s="5">
        <f t="shared" si="39"/>
        <v>36631.193200000002</v>
      </c>
      <c r="AE116" s="5">
        <f t="shared" si="40"/>
        <v>20665.892800000001</v>
      </c>
      <c r="AF116" s="5">
        <f t="shared" si="41"/>
        <v>35066.897437647109</v>
      </c>
      <c r="AG116" s="5">
        <f t="shared" si="42"/>
        <v>11127.451275900019</v>
      </c>
      <c r="AH116" s="51">
        <f t="shared" si="43"/>
        <v>0.30376982849414852</v>
      </c>
      <c r="AJ116" s="39">
        <f t="shared" si="44"/>
        <v>35067</v>
      </c>
      <c r="AK116" s="5">
        <f t="shared" si="45"/>
        <v>6663</v>
      </c>
      <c r="AL116" s="40">
        <f t="shared" si="46"/>
        <v>41730</v>
      </c>
    </row>
    <row r="117" spans="1:38" ht="50.1" customHeight="1" x14ac:dyDescent="0.25">
      <c r="A117" s="1">
        <v>115</v>
      </c>
      <c r="B117" s="9" t="s">
        <v>65</v>
      </c>
      <c r="C117" s="97" t="s">
        <v>2</v>
      </c>
      <c r="D117" s="41"/>
      <c r="E117" s="43">
        <v>23361</v>
      </c>
      <c r="F117" s="42">
        <f t="shared" si="24"/>
        <v>26425.963199999998</v>
      </c>
      <c r="G117" s="35"/>
      <c r="H117" s="36">
        <v>96526.080000000002</v>
      </c>
      <c r="I117" s="24">
        <f t="shared" si="25"/>
        <v>18339.9552</v>
      </c>
      <c r="J117" s="25">
        <f t="shared" si="26"/>
        <v>114866.0352</v>
      </c>
      <c r="K117" s="37">
        <v>89376</v>
      </c>
      <c r="L117" s="24">
        <f t="shared" si="27"/>
        <v>16981.439999999999</v>
      </c>
      <c r="M117" s="38">
        <f t="shared" si="28"/>
        <v>106357.44</v>
      </c>
      <c r="N117" s="36">
        <v>79800</v>
      </c>
      <c r="O117" s="24">
        <f t="shared" si="29"/>
        <v>15162</v>
      </c>
      <c r="P117" s="25">
        <f t="shared" si="30"/>
        <v>94962</v>
      </c>
      <c r="R117" s="44">
        <f t="shared" si="31"/>
        <v>73032.010800000004</v>
      </c>
      <c r="T117" s="45">
        <f t="shared" si="32"/>
        <v>2.1262364967253116</v>
      </c>
      <c r="V117" s="5">
        <f t="shared" si="33"/>
        <v>41214.68521969764</v>
      </c>
      <c r="W117" s="5">
        <f t="shared" si="34"/>
        <v>104849.33638030237</v>
      </c>
      <c r="X117" s="5" t="str">
        <f t="shared" si="35"/>
        <v/>
      </c>
      <c r="Y117" s="5">
        <f t="shared" si="36"/>
        <v>96526.080000000002</v>
      </c>
      <c r="Z117" s="5">
        <f t="shared" si="37"/>
        <v>89376</v>
      </c>
      <c r="AA117" s="5">
        <f t="shared" si="38"/>
        <v>79800</v>
      </c>
      <c r="AC117" s="39">
        <f t="shared" si="47"/>
        <v>79800</v>
      </c>
      <c r="AD117" s="5">
        <f t="shared" si="39"/>
        <v>73032.010800000004</v>
      </c>
      <c r="AE117" s="5">
        <f t="shared" si="40"/>
        <v>26425.963199999998</v>
      </c>
      <c r="AF117" s="5">
        <f t="shared" si="41"/>
        <v>65309.269362867526</v>
      </c>
      <c r="AG117" s="5">
        <f t="shared" si="42"/>
        <v>31817.325580302368</v>
      </c>
      <c r="AH117" s="51">
        <f t="shared" si="43"/>
        <v>0.43566273517286702</v>
      </c>
      <c r="AJ117" s="39">
        <f t="shared" si="44"/>
        <v>65309</v>
      </c>
      <c r="AK117" s="5">
        <f t="shared" si="45"/>
        <v>12409</v>
      </c>
      <c r="AL117" s="40">
        <f t="shared" si="46"/>
        <v>77718</v>
      </c>
    </row>
    <row r="118" spans="1:38" ht="50.1" customHeight="1" x14ac:dyDescent="0.25">
      <c r="A118" s="1">
        <v>116</v>
      </c>
      <c r="B118" s="9" t="s">
        <v>66</v>
      </c>
      <c r="C118" s="97" t="s">
        <v>2</v>
      </c>
      <c r="D118" s="41"/>
      <c r="E118" s="43">
        <v>13955</v>
      </c>
      <c r="F118" s="42">
        <f t="shared" si="24"/>
        <v>15785.896000000001</v>
      </c>
      <c r="G118" s="35"/>
      <c r="H118" s="36">
        <v>144184.32000000001</v>
      </c>
      <c r="I118" s="24">
        <f t="shared" si="25"/>
        <v>27395.020800000002</v>
      </c>
      <c r="J118" s="25">
        <f t="shared" si="26"/>
        <v>171579.34080000001</v>
      </c>
      <c r="K118" s="37">
        <v>133504</v>
      </c>
      <c r="L118" s="24">
        <f t="shared" si="27"/>
        <v>25365.759999999998</v>
      </c>
      <c r="M118" s="38">
        <f t="shared" si="28"/>
        <v>158869.76000000001</v>
      </c>
      <c r="N118" s="36">
        <v>119200</v>
      </c>
      <c r="O118" s="24">
        <f t="shared" si="29"/>
        <v>22648</v>
      </c>
      <c r="P118" s="25">
        <f t="shared" si="30"/>
        <v>141848</v>
      </c>
      <c r="R118" s="44">
        <f t="shared" si="31"/>
        <v>103168.554</v>
      </c>
      <c r="T118" s="45">
        <f t="shared" si="32"/>
        <v>6.3929454675743465</v>
      </c>
      <c r="V118" s="5">
        <f t="shared" si="33"/>
        <v>44021.087092894115</v>
      </c>
      <c r="W118" s="5">
        <f t="shared" si="34"/>
        <v>162316.02090710588</v>
      </c>
      <c r="X118" s="5" t="str">
        <f t="shared" si="35"/>
        <v/>
      </c>
      <c r="Y118" s="5">
        <f t="shared" si="36"/>
        <v>144184.32000000001</v>
      </c>
      <c r="Z118" s="5">
        <f t="shared" si="37"/>
        <v>133504</v>
      </c>
      <c r="AA118" s="5">
        <f t="shared" si="38"/>
        <v>119200</v>
      </c>
      <c r="AC118" s="39">
        <f t="shared" si="47"/>
        <v>119200</v>
      </c>
      <c r="AD118" s="5">
        <f t="shared" si="39"/>
        <v>103168.554</v>
      </c>
      <c r="AE118" s="5">
        <f t="shared" si="40"/>
        <v>15785.896000000001</v>
      </c>
      <c r="AF118" s="5">
        <f t="shared" si="41"/>
        <v>77578.155765821284</v>
      </c>
      <c r="AG118" s="5">
        <f t="shared" si="42"/>
        <v>59147.466907105889</v>
      </c>
      <c r="AH118" s="51">
        <f t="shared" si="43"/>
        <v>0.57330906185915809</v>
      </c>
      <c r="AJ118" s="39">
        <f t="shared" si="44"/>
        <v>77578</v>
      </c>
      <c r="AK118" s="5">
        <f t="shared" si="45"/>
        <v>14740</v>
      </c>
      <c r="AL118" s="40">
        <f t="shared" si="46"/>
        <v>92318</v>
      </c>
    </row>
    <row r="119" spans="1:38" ht="50.1" customHeight="1" x14ac:dyDescent="0.25">
      <c r="A119" s="1">
        <v>117</v>
      </c>
      <c r="B119" s="9" t="s">
        <v>67</v>
      </c>
      <c r="C119" s="97" t="s">
        <v>2</v>
      </c>
      <c r="D119" s="41"/>
      <c r="E119" s="43">
        <v>5190</v>
      </c>
      <c r="F119" s="42">
        <f t="shared" si="24"/>
        <v>5870.9279999999999</v>
      </c>
      <c r="G119" s="35"/>
      <c r="H119" s="36">
        <v>24675.84</v>
      </c>
      <c r="I119" s="24">
        <f t="shared" si="25"/>
        <v>4688.4096</v>
      </c>
      <c r="J119" s="25">
        <f t="shared" si="26"/>
        <v>29364.249599999999</v>
      </c>
      <c r="K119" s="37">
        <v>22848</v>
      </c>
      <c r="L119" s="24">
        <f t="shared" si="27"/>
        <v>4341.12</v>
      </c>
      <c r="M119" s="38">
        <f t="shared" si="28"/>
        <v>27189.119999999999</v>
      </c>
      <c r="N119" s="36">
        <v>20400</v>
      </c>
      <c r="O119" s="24">
        <f t="shared" si="29"/>
        <v>3876</v>
      </c>
      <c r="P119" s="25">
        <f t="shared" si="30"/>
        <v>24276</v>
      </c>
      <c r="R119" s="44">
        <f t="shared" si="31"/>
        <v>18448.691999999999</v>
      </c>
      <c r="T119" s="45">
        <f t="shared" si="32"/>
        <v>2.5546612716763004</v>
      </c>
      <c r="V119" s="5">
        <f t="shared" si="33"/>
        <v>9882.498110776145</v>
      </c>
      <c r="W119" s="5">
        <f t="shared" si="34"/>
        <v>27014.885889223853</v>
      </c>
      <c r="X119" s="5" t="str">
        <f t="shared" si="35"/>
        <v/>
      </c>
      <c r="Y119" s="5">
        <f t="shared" si="36"/>
        <v>24675.84</v>
      </c>
      <c r="Z119" s="5">
        <f t="shared" si="37"/>
        <v>22848</v>
      </c>
      <c r="AA119" s="5">
        <f t="shared" si="38"/>
        <v>20400</v>
      </c>
      <c r="AC119" s="39">
        <f t="shared" si="47"/>
        <v>20400</v>
      </c>
      <c r="AD119" s="5">
        <f t="shared" si="39"/>
        <v>18448.691999999999</v>
      </c>
      <c r="AE119" s="5">
        <f t="shared" si="40"/>
        <v>5870.9279999999999</v>
      </c>
      <c r="AF119" s="5">
        <f t="shared" si="41"/>
        <v>16119.971303704029</v>
      </c>
      <c r="AG119" s="5">
        <f t="shared" si="42"/>
        <v>8566.1938892238541</v>
      </c>
      <c r="AH119" s="51">
        <f t="shared" si="43"/>
        <v>0.46432526973857302</v>
      </c>
      <c r="AJ119" s="39">
        <f t="shared" si="44"/>
        <v>16120</v>
      </c>
      <c r="AK119" s="5">
        <f t="shared" si="45"/>
        <v>3063</v>
      </c>
      <c r="AL119" s="40">
        <f t="shared" si="46"/>
        <v>19183</v>
      </c>
    </row>
    <row r="120" spans="1:38" ht="50.1" customHeight="1" x14ac:dyDescent="0.25">
      <c r="A120" s="1">
        <v>118</v>
      </c>
      <c r="B120" s="9" t="s">
        <v>68</v>
      </c>
      <c r="C120" s="97" t="s">
        <v>2</v>
      </c>
      <c r="D120" s="41"/>
      <c r="E120" s="43">
        <v>39990</v>
      </c>
      <c r="F120" s="42">
        <f t="shared" si="24"/>
        <v>45236.688000000002</v>
      </c>
      <c r="G120" s="35"/>
      <c r="H120" s="36">
        <v>168134.39999999999</v>
      </c>
      <c r="I120" s="24">
        <f t="shared" si="25"/>
        <v>31945.536</v>
      </c>
      <c r="J120" s="25">
        <f t="shared" si="26"/>
        <v>200079.93599999999</v>
      </c>
      <c r="K120" s="37">
        <v>155680</v>
      </c>
      <c r="L120" s="24">
        <f t="shared" si="27"/>
        <v>29579.200000000001</v>
      </c>
      <c r="M120" s="38">
        <f t="shared" si="28"/>
        <v>185259.2</v>
      </c>
      <c r="N120" s="36">
        <v>139000</v>
      </c>
      <c r="O120" s="24">
        <f t="shared" si="29"/>
        <v>26410</v>
      </c>
      <c r="P120" s="25">
        <f t="shared" si="30"/>
        <v>165410</v>
      </c>
      <c r="R120" s="44">
        <f t="shared" si="31"/>
        <v>127012.772</v>
      </c>
      <c r="T120" s="45">
        <f t="shared" si="32"/>
        <v>2.1761133283320828</v>
      </c>
      <c r="V120" s="5">
        <f t="shared" si="33"/>
        <v>71204.111381557741</v>
      </c>
      <c r="W120" s="5">
        <f t="shared" si="34"/>
        <v>182821.43261844225</v>
      </c>
      <c r="X120" s="5" t="str">
        <f t="shared" si="35"/>
        <v/>
      </c>
      <c r="Y120" s="5">
        <f t="shared" si="36"/>
        <v>168134.39999999999</v>
      </c>
      <c r="Z120" s="5">
        <f t="shared" si="37"/>
        <v>155680</v>
      </c>
      <c r="AA120" s="5">
        <f t="shared" si="38"/>
        <v>139000</v>
      </c>
      <c r="AC120" s="39">
        <f t="shared" si="47"/>
        <v>139000</v>
      </c>
      <c r="AD120" s="5">
        <f t="shared" si="39"/>
        <v>127012.772</v>
      </c>
      <c r="AE120" s="5">
        <f t="shared" si="40"/>
        <v>45236.688000000002</v>
      </c>
      <c r="AF120" s="5">
        <f t="shared" si="41"/>
        <v>113265.78794394013</v>
      </c>
      <c r="AG120" s="5">
        <f t="shared" si="42"/>
        <v>55808.660618442256</v>
      </c>
      <c r="AH120" s="51">
        <f t="shared" si="43"/>
        <v>0.43939408407244473</v>
      </c>
      <c r="AJ120" s="39">
        <f t="shared" si="44"/>
        <v>113266</v>
      </c>
      <c r="AK120" s="5">
        <f t="shared" si="45"/>
        <v>21521</v>
      </c>
      <c r="AL120" s="40">
        <f t="shared" si="46"/>
        <v>134787</v>
      </c>
    </row>
    <row r="121" spans="1:38" ht="50.1" customHeight="1" x14ac:dyDescent="0.25">
      <c r="A121" s="1">
        <v>119</v>
      </c>
      <c r="B121" s="9" t="s">
        <v>69</v>
      </c>
      <c r="C121" s="97" t="s">
        <v>32</v>
      </c>
      <c r="D121" s="41"/>
      <c r="E121" s="43">
        <v>61866</v>
      </c>
      <c r="F121" s="42">
        <f t="shared" si="24"/>
        <v>69982.819199999998</v>
      </c>
      <c r="G121" s="35"/>
      <c r="H121" s="36">
        <v>120476.16</v>
      </c>
      <c r="I121" s="24">
        <f t="shared" si="25"/>
        <v>22890.470400000002</v>
      </c>
      <c r="J121" s="25">
        <f t="shared" si="26"/>
        <v>143366.63039999999</v>
      </c>
      <c r="K121" s="37">
        <v>111552</v>
      </c>
      <c r="L121" s="24">
        <f t="shared" si="27"/>
        <v>21194.880000000001</v>
      </c>
      <c r="M121" s="38">
        <f t="shared" si="28"/>
        <v>132746.88</v>
      </c>
      <c r="N121" s="36">
        <v>99600</v>
      </c>
      <c r="O121" s="24">
        <f t="shared" si="29"/>
        <v>18924</v>
      </c>
      <c r="P121" s="25">
        <f t="shared" si="30"/>
        <v>118524</v>
      </c>
      <c r="R121" s="44">
        <f t="shared" si="31"/>
        <v>100402.7448</v>
      </c>
      <c r="T121" s="45">
        <f t="shared" si="32"/>
        <v>0.6229066821840753</v>
      </c>
      <c r="V121" s="5">
        <f t="shared" si="33"/>
        <v>78393.169898533612</v>
      </c>
      <c r="W121" s="5">
        <f t="shared" si="34"/>
        <v>122412.31970146639</v>
      </c>
      <c r="X121" s="5" t="str">
        <f t="shared" si="35"/>
        <v/>
      </c>
      <c r="Y121" s="5">
        <f t="shared" si="36"/>
        <v>120476.16</v>
      </c>
      <c r="Z121" s="5">
        <f t="shared" si="37"/>
        <v>111552</v>
      </c>
      <c r="AA121" s="5">
        <f t="shared" si="38"/>
        <v>99600</v>
      </c>
      <c r="AC121" s="39">
        <f t="shared" si="47"/>
        <v>99600</v>
      </c>
      <c r="AD121" s="5">
        <f t="shared" si="39"/>
        <v>100402.7448</v>
      </c>
      <c r="AE121" s="5">
        <f t="shared" si="40"/>
        <v>69982.819199999998</v>
      </c>
      <c r="AF121" s="5">
        <f t="shared" si="41"/>
        <v>98380.111955939254</v>
      </c>
      <c r="AG121" s="5">
        <f t="shared" si="42"/>
        <v>22009.574901466389</v>
      </c>
      <c r="AH121" s="51">
        <f t="shared" si="43"/>
        <v>0.21921288053736943</v>
      </c>
      <c r="AJ121" s="39">
        <f t="shared" si="44"/>
        <v>98380</v>
      </c>
      <c r="AK121" s="5">
        <f t="shared" si="45"/>
        <v>18692</v>
      </c>
      <c r="AL121" s="40">
        <f t="shared" si="46"/>
        <v>117072</v>
      </c>
    </row>
    <row r="122" spans="1:38" ht="50.1" customHeight="1" x14ac:dyDescent="0.25">
      <c r="A122" s="1">
        <v>120</v>
      </c>
      <c r="B122" s="9" t="s">
        <v>422</v>
      </c>
      <c r="C122" s="97" t="s">
        <v>2</v>
      </c>
      <c r="D122" s="41"/>
      <c r="E122" s="43">
        <v>30462.18487394958</v>
      </c>
      <c r="F122" s="42">
        <f t="shared" si="24"/>
        <v>34458.823529411762</v>
      </c>
      <c r="G122" s="35"/>
      <c r="H122" s="36">
        <v>48142.080000000002</v>
      </c>
      <c r="I122" s="24">
        <f t="shared" si="25"/>
        <v>9146.9951999999994</v>
      </c>
      <c r="J122" s="25">
        <f t="shared" si="26"/>
        <v>57289.075199999999</v>
      </c>
      <c r="K122" s="37">
        <v>44576</v>
      </c>
      <c r="L122" s="24">
        <f t="shared" si="27"/>
        <v>8469.44</v>
      </c>
      <c r="M122" s="38">
        <f t="shared" si="28"/>
        <v>53045.440000000002</v>
      </c>
      <c r="N122" s="36">
        <v>39800</v>
      </c>
      <c r="O122" s="24">
        <f t="shared" si="29"/>
        <v>7562</v>
      </c>
      <c r="P122" s="25">
        <f t="shared" si="30"/>
        <v>47362</v>
      </c>
      <c r="R122" s="44">
        <f t="shared" si="31"/>
        <v>41744.225882352941</v>
      </c>
      <c r="T122" s="45">
        <f t="shared" si="32"/>
        <v>0.37036217379310343</v>
      </c>
      <c r="V122" s="5">
        <f t="shared" si="33"/>
        <v>35805.410520966427</v>
      </c>
      <c r="W122" s="5">
        <f t="shared" si="34"/>
        <v>47683.041243739455</v>
      </c>
      <c r="X122" s="5" t="str">
        <f t="shared" si="35"/>
        <v/>
      </c>
      <c r="Y122" s="5" t="str">
        <f t="shared" si="36"/>
        <v/>
      </c>
      <c r="Z122" s="5">
        <f t="shared" si="37"/>
        <v>44576</v>
      </c>
      <c r="AA122" s="5">
        <f t="shared" si="38"/>
        <v>39800</v>
      </c>
      <c r="AC122" s="39">
        <f t="shared" si="47"/>
        <v>39800</v>
      </c>
      <c r="AD122" s="5">
        <f t="shared" si="39"/>
        <v>41744.225882352941</v>
      </c>
      <c r="AE122" s="5">
        <f t="shared" si="40"/>
        <v>34458.823529411762</v>
      </c>
      <c r="AF122" s="5">
        <f t="shared" si="41"/>
        <v>41419.262886805278</v>
      </c>
      <c r="AG122" s="5">
        <f t="shared" si="42"/>
        <v>5938.8153613865161</v>
      </c>
      <c r="AH122" s="51">
        <f t="shared" si="43"/>
        <v>0.14226675033150168</v>
      </c>
      <c r="AJ122" s="39">
        <f t="shared" si="44"/>
        <v>41419</v>
      </c>
      <c r="AK122" s="5">
        <f t="shared" si="45"/>
        <v>7870</v>
      </c>
      <c r="AL122" s="40">
        <f t="shared" si="46"/>
        <v>49289</v>
      </c>
    </row>
    <row r="123" spans="1:38" ht="50.1" customHeight="1" x14ac:dyDescent="0.25">
      <c r="A123" s="1">
        <v>121</v>
      </c>
      <c r="B123" s="9" t="s">
        <v>150</v>
      </c>
      <c r="C123" s="97" t="s">
        <v>2</v>
      </c>
      <c r="D123" s="41"/>
      <c r="E123" s="43">
        <v>15000</v>
      </c>
      <c r="F123" s="42">
        <f t="shared" si="24"/>
        <v>16968</v>
      </c>
      <c r="G123" s="35"/>
      <c r="H123" s="36">
        <v>36046.080000000002</v>
      </c>
      <c r="I123" s="24">
        <f t="shared" si="25"/>
        <v>6848.7552000000005</v>
      </c>
      <c r="J123" s="25">
        <f t="shared" si="26"/>
        <v>42894.835200000001</v>
      </c>
      <c r="K123" s="37">
        <v>33376</v>
      </c>
      <c r="L123" s="24">
        <f t="shared" si="27"/>
        <v>6341.44</v>
      </c>
      <c r="M123" s="38">
        <f t="shared" si="28"/>
        <v>39717.440000000002</v>
      </c>
      <c r="N123" s="36">
        <v>29800</v>
      </c>
      <c r="O123" s="24">
        <f t="shared" si="29"/>
        <v>5662</v>
      </c>
      <c r="P123" s="25">
        <f t="shared" si="30"/>
        <v>35462</v>
      </c>
      <c r="R123" s="44">
        <f t="shared" si="31"/>
        <v>29047.52</v>
      </c>
      <c r="T123" s="45">
        <f t="shared" si="32"/>
        <v>0.93650133333333341</v>
      </c>
      <c r="V123" s="5">
        <f t="shared" si="33"/>
        <v>20597.734780544219</v>
      </c>
      <c r="W123" s="5">
        <f t="shared" si="34"/>
        <v>37497.305219455782</v>
      </c>
      <c r="X123" s="5" t="str">
        <f t="shared" si="35"/>
        <v/>
      </c>
      <c r="Y123" s="5">
        <f t="shared" si="36"/>
        <v>36046.080000000002</v>
      </c>
      <c r="Z123" s="5">
        <f t="shared" si="37"/>
        <v>33376</v>
      </c>
      <c r="AA123" s="5">
        <f t="shared" si="38"/>
        <v>29800</v>
      </c>
      <c r="AC123" s="39">
        <f t="shared" si="47"/>
        <v>29800</v>
      </c>
      <c r="AD123" s="5">
        <f t="shared" si="39"/>
        <v>29047.52</v>
      </c>
      <c r="AE123" s="5">
        <f t="shared" si="40"/>
        <v>16968</v>
      </c>
      <c r="AF123" s="5">
        <f t="shared" si="41"/>
        <v>27927.676947071974</v>
      </c>
      <c r="AG123" s="5">
        <f t="shared" si="42"/>
        <v>8449.78521945578</v>
      </c>
      <c r="AH123" s="51">
        <f t="shared" si="43"/>
        <v>0.29089523716502408</v>
      </c>
      <c r="AJ123" s="39">
        <f t="shared" si="44"/>
        <v>27928</v>
      </c>
      <c r="AK123" s="5">
        <f t="shared" si="45"/>
        <v>5306</v>
      </c>
      <c r="AL123" s="40">
        <f t="shared" si="46"/>
        <v>33234</v>
      </c>
    </row>
    <row r="124" spans="1:38" ht="50.1" customHeight="1" x14ac:dyDescent="0.25">
      <c r="A124" s="1">
        <v>122</v>
      </c>
      <c r="B124" s="9" t="s">
        <v>70</v>
      </c>
      <c r="C124" s="97" t="s">
        <v>2</v>
      </c>
      <c r="D124" s="41"/>
      <c r="E124" s="43">
        <v>314900</v>
      </c>
      <c r="F124" s="42">
        <f t="shared" si="24"/>
        <v>356214.88</v>
      </c>
      <c r="G124" s="35"/>
      <c r="H124" s="36">
        <v>166682.88</v>
      </c>
      <c r="I124" s="24">
        <f t="shared" si="25"/>
        <v>31669.747200000002</v>
      </c>
      <c r="J124" s="25">
        <f t="shared" si="26"/>
        <v>198352.62720000002</v>
      </c>
      <c r="K124" s="37">
        <v>154336</v>
      </c>
      <c r="L124" s="24">
        <f t="shared" si="27"/>
        <v>29323.84</v>
      </c>
      <c r="M124" s="38">
        <f t="shared" si="28"/>
        <v>183659.84</v>
      </c>
      <c r="N124" s="36">
        <v>137800</v>
      </c>
      <c r="O124" s="24">
        <f t="shared" si="29"/>
        <v>26182</v>
      </c>
      <c r="P124" s="25">
        <f t="shared" si="30"/>
        <v>163982</v>
      </c>
      <c r="R124" s="44">
        <f t="shared" si="31"/>
        <v>203758.44</v>
      </c>
      <c r="T124" s="45">
        <f t="shared" si="32"/>
        <v>-0.35294239441092412</v>
      </c>
      <c r="V124" s="5">
        <f t="shared" si="33"/>
        <v>101434.35253021217</v>
      </c>
      <c r="W124" s="5">
        <f t="shared" si="34"/>
        <v>306082.52746978786</v>
      </c>
      <c r="X124" s="5" t="str">
        <f t="shared" si="35"/>
        <v/>
      </c>
      <c r="Y124" s="5">
        <f t="shared" si="36"/>
        <v>166682.88</v>
      </c>
      <c r="Z124" s="5">
        <f t="shared" si="37"/>
        <v>154336</v>
      </c>
      <c r="AA124" s="5">
        <f t="shared" si="38"/>
        <v>137800</v>
      </c>
      <c r="AC124" s="39">
        <f t="shared" si="47"/>
        <v>137800</v>
      </c>
      <c r="AD124" s="5">
        <f t="shared" si="39"/>
        <v>203758.44</v>
      </c>
      <c r="AE124" s="5">
        <f t="shared" si="40"/>
        <v>137800</v>
      </c>
      <c r="AF124" s="5">
        <f t="shared" si="41"/>
        <v>188508.03989455302</v>
      </c>
      <c r="AG124" s="5">
        <f t="shared" si="42"/>
        <v>102324.08746978783</v>
      </c>
      <c r="AH124" s="51">
        <f t="shared" si="43"/>
        <v>0.50218330818486745</v>
      </c>
      <c r="AJ124" s="39">
        <f t="shared" si="44"/>
        <v>188508</v>
      </c>
      <c r="AK124" s="5">
        <f t="shared" si="45"/>
        <v>35817</v>
      </c>
      <c r="AL124" s="40">
        <f t="shared" si="46"/>
        <v>224325</v>
      </c>
    </row>
    <row r="125" spans="1:38" ht="50.1" customHeight="1" x14ac:dyDescent="0.25">
      <c r="A125" s="1">
        <v>123</v>
      </c>
      <c r="B125" s="9" t="s">
        <v>71</v>
      </c>
      <c r="C125" s="97" t="s">
        <v>72</v>
      </c>
      <c r="D125" s="41"/>
      <c r="E125" s="43">
        <v>49890</v>
      </c>
      <c r="F125" s="42">
        <f t="shared" si="24"/>
        <v>56435.567999999999</v>
      </c>
      <c r="G125" s="35"/>
      <c r="H125" s="36">
        <v>86123.520000000004</v>
      </c>
      <c r="I125" s="24">
        <f t="shared" si="25"/>
        <v>16363.468800000001</v>
      </c>
      <c r="J125" s="25">
        <f t="shared" si="26"/>
        <v>102486.98880000001</v>
      </c>
      <c r="K125" s="37">
        <v>79744</v>
      </c>
      <c r="L125" s="24">
        <f t="shared" si="27"/>
        <v>15151.36</v>
      </c>
      <c r="M125" s="38">
        <f t="shared" si="28"/>
        <v>94895.360000000001</v>
      </c>
      <c r="N125" s="36">
        <v>71200</v>
      </c>
      <c r="O125" s="24">
        <f t="shared" si="29"/>
        <v>13528</v>
      </c>
      <c r="P125" s="25">
        <f t="shared" si="30"/>
        <v>84728</v>
      </c>
      <c r="R125" s="44">
        <f t="shared" si="31"/>
        <v>73375.771999999997</v>
      </c>
      <c r="T125" s="45">
        <f t="shared" si="32"/>
        <v>0.47075109240328716</v>
      </c>
      <c r="V125" s="5">
        <f t="shared" si="33"/>
        <v>60533.603150345705</v>
      </c>
      <c r="W125" s="5">
        <f t="shared" si="34"/>
        <v>86217.940849654289</v>
      </c>
      <c r="X125" s="5" t="str">
        <f t="shared" si="35"/>
        <v/>
      </c>
      <c r="Y125" s="5">
        <f t="shared" si="36"/>
        <v>86123.520000000004</v>
      </c>
      <c r="Z125" s="5">
        <f t="shared" si="37"/>
        <v>79744</v>
      </c>
      <c r="AA125" s="5">
        <f t="shared" si="38"/>
        <v>71200</v>
      </c>
      <c r="AC125" s="39">
        <f t="shared" si="47"/>
        <v>71200</v>
      </c>
      <c r="AD125" s="5">
        <f t="shared" si="39"/>
        <v>73375.771999999997</v>
      </c>
      <c r="AE125" s="5">
        <f t="shared" si="40"/>
        <v>56435.567999999999</v>
      </c>
      <c r="AF125" s="5">
        <f t="shared" si="41"/>
        <v>72479.163188769118</v>
      </c>
      <c r="AG125" s="5">
        <f t="shared" si="42"/>
        <v>12842.16884965429</v>
      </c>
      <c r="AH125" s="51">
        <f t="shared" si="43"/>
        <v>0.17501919911185793</v>
      </c>
      <c r="AJ125" s="39">
        <f t="shared" si="44"/>
        <v>72479</v>
      </c>
      <c r="AK125" s="5">
        <f t="shared" si="45"/>
        <v>13771</v>
      </c>
      <c r="AL125" s="40">
        <f t="shared" si="46"/>
        <v>86250</v>
      </c>
    </row>
    <row r="126" spans="1:38" ht="50.1" customHeight="1" x14ac:dyDescent="0.25">
      <c r="A126" s="1">
        <v>124</v>
      </c>
      <c r="B126" s="9" t="s">
        <v>73</v>
      </c>
      <c r="C126" s="97" t="s">
        <v>72</v>
      </c>
      <c r="D126" s="41"/>
      <c r="E126" s="43">
        <v>51900</v>
      </c>
      <c r="F126" s="42">
        <f t="shared" si="24"/>
        <v>58709.279999999999</v>
      </c>
      <c r="G126" s="35"/>
      <c r="H126" s="36">
        <v>168860.16</v>
      </c>
      <c r="I126" s="24">
        <f t="shared" si="25"/>
        <v>32083.430400000001</v>
      </c>
      <c r="J126" s="25">
        <f t="shared" si="26"/>
        <v>200943.59040000002</v>
      </c>
      <c r="K126" s="37">
        <v>156352</v>
      </c>
      <c r="L126" s="24">
        <f t="shared" si="27"/>
        <v>29706.880000000001</v>
      </c>
      <c r="M126" s="38">
        <f t="shared" si="28"/>
        <v>186058.88</v>
      </c>
      <c r="N126" s="36">
        <v>139600</v>
      </c>
      <c r="O126" s="24">
        <f t="shared" si="29"/>
        <v>26524</v>
      </c>
      <c r="P126" s="25">
        <f t="shared" si="30"/>
        <v>166124</v>
      </c>
      <c r="R126" s="44">
        <f t="shared" si="31"/>
        <v>130880.36</v>
      </c>
      <c r="T126" s="45">
        <f t="shared" si="32"/>
        <v>1.5217795761078998</v>
      </c>
      <c r="V126" s="5">
        <f t="shared" si="33"/>
        <v>81295.528440252514</v>
      </c>
      <c r="W126" s="5">
        <f t="shared" si="34"/>
        <v>180465.1915597475</v>
      </c>
      <c r="X126" s="5" t="str">
        <f t="shared" si="35"/>
        <v/>
      </c>
      <c r="Y126" s="5">
        <f t="shared" si="36"/>
        <v>168860.16</v>
      </c>
      <c r="Z126" s="5">
        <f t="shared" si="37"/>
        <v>156352</v>
      </c>
      <c r="AA126" s="5">
        <f t="shared" si="38"/>
        <v>139600</v>
      </c>
      <c r="AC126" s="39">
        <f t="shared" si="47"/>
        <v>139600</v>
      </c>
      <c r="AD126" s="5">
        <f t="shared" si="39"/>
        <v>130880.36</v>
      </c>
      <c r="AE126" s="5">
        <f t="shared" si="40"/>
        <v>58709.279999999999</v>
      </c>
      <c r="AF126" s="5">
        <f t="shared" si="41"/>
        <v>121284.61180488086</v>
      </c>
      <c r="AG126" s="5">
        <f t="shared" si="42"/>
        <v>49584.831559747487</v>
      </c>
      <c r="AH126" s="51">
        <f t="shared" si="43"/>
        <v>0.37885616726411425</v>
      </c>
      <c r="AJ126" s="39">
        <f t="shared" si="44"/>
        <v>121285</v>
      </c>
      <c r="AK126" s="5">
        <f t="shared" si="45"/>
        <v>23044</v>
      </c>
      <c r="AL126" s="40">
        <f t="shared" si="46"/>
        <v>144329</v>
      </c>
    </row>
    <row r="127" spans="1:38" ht="50.1" customHeight="1" x14ac:dyDescent="0.25">
      <c r="A127" s="1">
        <v>125</v>
      </c>
      <c r="B127" s="9" t="s">
        <v>446</v>
      </c>
      <c r="C127" s="97" t="s">
        <v>2</v>
      </c>
      <c r="D127" s="41"/>
      <c r="E127" s="43">
        <v>15800</v>
      </c>
      <c r="F127" s="42">
        <f t="shared" si="24"/>
        <v>17872.96</v>
      </c>
      <c r="G127" s="35"/>
      <c r="H127" s="36">
        <v>30240</v>
      </c>
      <c r="I127" s="24">
        <f t="shared" si="25"/>
        <v>5745.6</v>
      </c>
      <c r="J127" s="25">
        <f t="shared" si="26"/>
        <v>35985.599999999999</v>
      </c>
      <c r="K127" s="37">
        <v>28000</v>
      </c>
      <c r="L127" s="24">
        <f t="shared" si="27"/>
        <v>5320</v>
      </c>
      <c r="M127" s="38">
        <f t="shared" si="28"/>
        <v>33320</v>
      </c>
      <c r="N127" s="36">
        <v>25000</v>
      </c>
      <c r="O127" s="24">
        <f t="shared" si="29"/>
        <v>4750</v>
      </c>
      <c r="P127" s="25">
        <f t="shared" si="30"/>
        <v>29750</v>
      </c>
      <c r="R127" s="44">
        <f t="shared" si="31"/>
        <v>25278.239999999998</v>
      </c>
      <c r="T127" s="45">
        <f t="shared" si="32"/>
        <v>0.59988860759493656</v>
      </c>
      <c r="V127" s="5">
        <f t="shared" si="33"/>
        <v>19894.851068258184</v>
      </c>
      <c r="W127" s="5">
        <f t="shared" si="34"/>
        <v>30661.628931741812</v>
      </c>
      <c r="X127" s="5" t="str">
        <f t="shared" si="35"/>
        <v/>
      </c>
      <c r="Y127" s="5">
        <f t="shared" si="36"/>
        <v>30240</v>
      </c>
      <c r="Z127" s="5">
        <f t="shared" si="37"/>
        <v>28000</v>
      </c>
      <c r="AA127" s="5">
        <f t="shared" si="38"/>
        <v>25000</v>
      </c>
      <c r="AC127" s="39">
        <f t="shared" si="47"/>
        <v>25000</v>
      </c>
      <c r="AD127" s="5">
        <f t="shared" si="39"/>
        <v>25278.239999999998</v>
      </c>
      <c r="AE127" s="5">
        <f t="shared" si="40"/>
        <v>17872.96</v>
      </c>
      <c r="AF127" s="5">
        <f t="shared" si="41"/>
        <v>24800.993445054628</v>
      </c>
      <c r="AG127" s="5">
        <f t="shared" si="42"/>
        <v>5383.3889317418125</v>
      </c>
      <c r="AH127" s="51">
        <f t="shared" si="43"/>
        <v>0.21296533824118344</v>
      </c>
      <c r="AJ127" s="39">
        <f t="shared" si="44"/>
        <v>24801</v>
      </c>
      <c r="AK127" s="5">
        <f t="shared" si="45"/>
        <v>4712</v>
      </c>
      <c r="AL127" s="40">
        <f t="shared" si="46"/>
        <v>29513</v>
      </c>
    </row>
    <row r="128" spans="1:38" ht="50.1" customHeight="1" x14ac:dyDescent="0.25">
      <c r="A128" s="1">
        <v>126</v>
      </c>
      <c r="B128" s="9" t="s">
        <v>423</v>
      </c>
      <c r="C128" s="97" t="s">
        <v>2</v>
      </c>
      <c r="D128" s="41"/>
      <c r="E128" s="43">
        <v>20000</v>
      </c>
      <c r="F128" s="42">
        <f t="shared" si="24"/>
        <v>22624</v>
      </c>
      <c r="G128" s="35"/>
      <c r="H128" s="36">
        <v>85155.839999999997</v>
      </c>
      <c r="I128" s="24">
        <f t="shared" si="25"/>
        <v>16179.6096</v>
      </c>
      <c r="J128" s="25">
        <f t="shared" si="26"/>
        <v>101335.44959999999</v>
      </c>
      <c r="K128" s="37">
        <v>78848</v>
      </c>
      <c r="L128" s="24">
        <f t="shared" si="27"/>
        <v>14981.12</v>
      </c>
      <c r="M128" s="38">
        <f t="shared" si="28"/>
        <v>93829.119999999995</v>
      </c>
      <c r="N128" s="36">
        <v>70400</v>
      </c>
      <c r="O128" s="24">
        <f t="shared" si="29"/>
        <v>13376</v>
      </c>
      <c r="P128" s="25">
        <f t="shared" si="30"/>
        <v>83776</v>
      </c>
      <c r="R128" s="44">
        <f t="shared" si="31"/>
        <v>64256.959999999999</v>
      </c>
      <c r="T128" s="45">
        <f t="shared" si="32"/>
        <v>2.2128480000000001</v>
      </c>
      <c r="V128" s="5">
        <f t="shared" si="33"/>
        <v>35850.963377577718</v>
      </c>
      <c r="W128" s="5">
        <f t="shared" si="34"/>
        <v>92662.95662242228</v>
      </c>
      <c r="X128" s="5" t="str">
        <f t="shared" si="35"/>
        <v/>
      </c>
      <c r="Y128" s="5">
        <f t="shared" si="36"/>
        <v>85155.839999999997</v>
      </c>
      <c r="Z128" s="5">
        <f t="shared" si="37"/>
        <v>78848</v>
      </c>
      <c r="AA128" s="5">
        <f t="shared" si="38"/>
        <v>70400</v>
      </c>
      <c r="AC128" s="39">
        <f t="shared" si="47"/>
        <v>70400</v>
      </c>
      <c r="AD128" s="5">
        <f t="shared" si="39"/>
        <v>64256.959999999999</v>
      </c>
      <c r="AE128" s="5">
        <f t="shared" si="40"/>
        <v>22624</v>
      </c>
      <c r="AF128" s="5">
        <f t="shared" si="41"/>
        <v>57185.614542241499</v>
      </c>
      <c r="AG128" s="5">
        <f t="shared" si="42"/>
        <v>28405.996622422284</v>
      </c>
      <c r="AH128" s="51">
        <f t="shared" si="43"/>
        <v>0.4420687910293653</v>
      </c>
      <c r="AJ128" s="39">
        <f t="shared" si="44"/>
        <v>57186</v>
      </c>
      <c r="AK128" s="5">
        <f t="shared" si="45"/>
        <v>10865</v>
      </c>
      <c r="AL128" s="40">
        <f t="shared" si="46"/>
        <v>68051</v>
      </c>
    </row>
    <row r="129" spans="1:38" ht="50.1" customHeight="1" x14ac:dyDescent="0.25">
      <c r="A129" s="1">
        <v>127</v>
      </c>
      <c r="B129" s="9" t="s">
        <v>74</v>
      </c>
      <c r="C129" s="97" t="s">
        <v>75</v>
      </c>
      <c r="D129" s="41"/>
      <c r="E129" s="43">
        <v>157983</v>
      </c>
      <c r="F129" s="42">
        <f t="shared" si="24"/>
        <v>178710.36960000001</v>
      </c>
      <c r="G129" s="35"/>
      <c r="H129" s="36">
        <v>231759.35999999999</v>
      </c>
      <c r="I129" s="24">
        <f t="shared" si="25"/>
        <v>44034.278399999996</v>
      </c>
      <c r="J129" s="25">
        <f t="shared" si="26"/>
        <v>275793.6384</v>
      </c>
      <c r="K129" s="37">
        <v>214592</v>
      </c>
      <c r="L129" s="24">
        <f t="shared" si="27"/>
        <v>40772.480000000003</v>
      </c>
      <c r="M129" s="38">
        <f t="shared" si="28"/>
        <v>255364.48000000001</v>
      </c>
      <c r="N129" s="36">
        <v>191600</v>
      </c>
      <c r="O129" s="24">
        <f t="shared" si="29"/>
        <v>36404</v>
      </c>
      <c r="P129" s="25">
        <f t="shared" si="30"/>
        <v>228004</v>
      </c>
      <c r="R129" s="44">
        <f t="shared" si="31"/>
        <v>204165.43239999999</v>
      </c>
      <c r="T129" s="45">
        <f t="shared" si="32"/>
        <v>0.29232532867460415</v>
      </c>
      <c r="V129" s="5">
        <f t="shared" si="33"/>
        <v>180529.38319641887</v>
      </c>
      <c r="W129" s="5">
        <f t="shared" si="34"/>
        <v>227801.48160358111</v>
      </c>
      <c r="X129" s="5" t="str">
        <f t="shared" si="35"/>
        <v/>
      </c>
      <c r="Y129" s="5" t="str">
        <f t="shared" si="36"/>
        <v/>
      </c>
      <c r="Z129" s="5">
        <f t="shared" si="37"/>
        <v>214592</v>
      </c>
      <c r="AA129" s="5">
        <f t="shared" si="38"/>
        <v>191600</v>
      </c>
      <c r="AC129" s="39">
        <f t="shared" si="47"/>
        <v>191600</v>
      </c>
      <c r="AD129" s="5">
        <f t="shared" si="39"/>
        <v>204165.43239999999</v>
      </c>
      <c r="AE129" s="5">
        <f t="shared" si="40"/>
        <v>178710.36960000001</v>
      </c>
      <c r="AF129" s="5">
        <f t="shared" si="41"/>
        <v>203141.66934925245</v>
      </c>
      <c r="AG129" s="5">
        <f t="shared" si="42"/>
        <v>23636.049203581129</v>
      </c>
      <c r="AH129" s="51">
        <f t="shared" si="43"/>
        <v>0.11576910413156273</v>
      </c>
      <c r="AJ129" s="39">
        <f t="shared" si="44"/>
        <v>203142</v>
      </c>
      <c r="AK129" s="5">
        <f t="shared" si="45"/>
        <v>38597</v>
      </c>
      <c r="AL129" s="40">
        <f t="shared" si="46"/>
        <v>241739</v>
      </c>
    </row>
    <row r="130" spans="1:38" ht="50.1" customHeight="1" x14ac:dyDescent="0.25">
      <c r="A130" s="1">
        <v>128</v>
      </c>
      <c r="B130" s="9" t="s">
        <v>447</v>
      </c>
      <c r="C130" s="97" t="s">
        <v>2</v>
      </c>
      <c r="D130" s="41"/>
      <c r="E130" s="43">
        <v>408403</v>
      </c>
      <c r="F130" s="42">
        <f t="shared" si="24"/>
        <v>461985.47359999997</v>
      </c>
      <c r="G130" s="35"/>
      <c r="H130" s="36">
        <v>1105332.48</v>
      </c>
      <c r="I130" s="24">
        <f t="shared" si="25"/>
        <v>210013.17120000001</v>
      </c>
      <c r="J130" s="25">
        <f t="shared" si="26"/>
        <v>1315345.6512</v>
      </c>
      <c r="K130" s="37">
        <v>1023456</v>
      </c>
      <c r="L130" s="24">
        <f t="shared" si="27"/>
        <v>194456.64</v>
      </c>
      <c r="M130" s="38">
        <f t="shared" si="28"/>
        <v>1217912.6400000001</v>
      </c>
      <c r="N130" s="36">
        <v>913800</v>
      </c>
      <c r="O130" s="24">
        <f t="shared" si="29"/>
        <v>173622</v>
      </c>
      <c r="P130" s="25">
        <f t="shared" si="30"/>
        <v>1087422</v>
      </c>
      <c r="R130" s="44">
        <f t="shared" si="31"/>
        <v>876143.48839999991</v>
      </c>
      <c r="T130" s="45">
        <f t="shared" si="32"/>
        <v>1.1452915096118292</v>
      </c>
      <c r="V130" s="5">
        <f t="shared" si="33"/>
        <v>589104.90560813702</v>
      </c>
      <c r="W130" s="5">
        <f t="shared" si="34"/>
        <v>1163182.0711918627</v>
      </c>
      <c r="X130" s="5" t="str">
        <f t="shared" si="35"/>
        <v/>
      </c>
      <c r="Y130" s="5">
        <f t="shared" si="36"/>
        <v>1105332.48</v>
      </c>
      <c r="Z130" s="5">
        <f t="shared" si="37"/>
        <v>1023456</v>
      </c>
      <c r="AA130" s="5">
        <f t="shared" si="38"/>
        <v>913800</v>
      </c>
      <c r="AC130" s="39">
        <f t="shared" si="47"/>
        <v>913800</v>
      </c>
      <c r="AD130" s="5">
        <f t="shared" si="39"/>
        <v>876143.48839999991</v>
      </c>
      <c r="AE130" s="5">
        <f t="shared" si="40"/>
        <v>461985.47359999997</v>
      </c>
      <c r="AF130" s="5">
        <f t="shared" si="41"/>
        <v>831305.00551191962</v>
      </c>
      <c r="AG130" s="5">
        <f t="shared" si="42"/>
        <v>287038.58279186289</v>
      </c>
      <c r="AH130" s="51">
        <f t="shared" si="43"/>
        <v>0.32761595171590951</v>
      </c>
      <c r="AJ130" s="39">
        <f t="shared" si="44"/>
        <v>831305</v>
      </c>
      <c r="AK130" s="5">
        <f t="shared" si="45"/>
        <v>157948</v>
      </c>
      <c r="AL130" s="40">
        <f t="shared" si="46"/>
        <v>989253</v>
      </c>
    </row>
    <row r="131" spans="1:38" ht="50.1" customHeight="1" x14ac:dyDescent="0.25">
      <c r="A131" s="1">
        <v>129</v>
      </c>
      <c r="B131" s="9" t="s">
        <v>448</v>
      </c>
      <c r="C131" s="97" t="s">
        <v>2</v>
      </c>
      <c r="D131" s="41"/>
      <c r="E131" s="43">
        <v>107773</v>
      </c>
      <c r="F131" s="42">
        <f t="shared" ref="F131:F194" si="48">+E131*1.1312</f>
        <v>121912.81759999999</v>
      </c>
      <c r="G131" s="35"/>
      <c r="H131" s="36">
        <v>234420.48000000001</v>
      </c>
      <c r="I131" s="24">
        <f t="shared" ref="I131:I194" si="49">+H131*19/100</f>
        <v>44539.891199999998</v>
      </c>
      <c r="J131" s="25">
        <f t="shared" ref="J131:J194" si="50">+I131+H131</f>
        <v>278960.37119999999</v>
      </c>
      <c r="K131" s="37">
        <v>217056</v>
      </c>
      <c r="L131" s="24">
        <f t="shared" ref="L131:L194" si="51">+K131*19/100</f>
        <v>41240.639999999999</v>
      </c>
      <c r="M131" s="38">
        <f t="shared" ref="M131:M194" si="52">+L131+K131</f>
        <v>258296.64</v>
      </c>
      <c r="N131" s="36">
        <v>193800</v>
      </c>
      <c r="O131" s="24">
        <f t="shared" ref="O131:O194" si="53">+N131*19/100</f>
        <v>36822</v>
      </c>
      <c r="P131" s="25">
        <f t="shared" ref="P131:P194" si="54">+O131+N131</f>
        <v>230622</v>
      </c>
      <c r="R131" s="44">
        <f t="shared" ref="R131:R194" si="55">AVERAGE(F131,H131,K131,N131)</f>
        <v>191797.32439999998</v>
      </c>
      <c r="T131" s="45">
        <f t="shared" ref="T131:T194" si="56">+(R131-E131)/E131</f>
        <v>0.7796416950442131</v>
      </c>
      <c r="V131" s="5">
        <f t="shared" ref="V131:V194" si="57">+AD131-AG131</f>
        <v>142324.80985368538</v>
      </c>
      <c r="W131" s="5">
        <f t="shared" ref="W131:W194" si="58">+AD131+AG131</f>
        <v>241269.83894631459</v>
      </c>
      <c r="X131" s="5" t="str">
        <f t="shared" ref="X131:X194" si="59">IF(AND(F131&gt;$V131,F131&lt;$W131),F131,"")</f>
        <v/>
      </c>
      <c r="Y131" s="5">
        <f t="shared" ref="Y131:Y194" si="60">IF(AND(H131&gt;$V131,H131&lt;$W131),H131,"")</f>
        <v>234420.48000000001</v>
      </c>
      <c r="Z131" s="5">
        <f t="shared" ref="Z131:Z194" si="61">IF(AND(K131&gt;$V131,K131&lt;$W131),K131,"")</f>
        <v>217056</v>
      </c>
      <c r="AA131" s="5">
        <f t="shared" ref="AA131:AA194" si="62">IF(AND(N131&gt;$V131,N131&lt;$W131),N131,"")</f>
        <v>193800</v>
      </c>
      <c r="AC131" s="39">
        <f t="shared" si="47"/>
        <v>193800</v>
      </c>
      <c r="AD131" s="5">
        <f t="shared" ref="AD131:AD194" si="63">AVERAGE(F131,H131,K131,N131)</f>
        <v>191797.32439999998</v>
      </c>
      <c r="AE131" s="5">
        <f t="shared" ref="AE131:AE194" si="64">MIN(F131,H131,K131,N131)</f>
        <v>121912.81759999999</v>
      </c>
      <c r="AF131" s="5">
        <f t="shared" ref="AF131:AF194" si="65">GEOMEAN(F131,H131,K131,N131)</f>
        <v>186205.55024807024</v>
      </c>
      <c r="AG131" s="5">
        <f t="shared" ref="AG131:AG194" si="66">STDEVA(F131,H131,K131,N131)</f>
        <v>49472.514546314589</v>
      </c>
      <c r="AH131" s="51">
        <f t="shared" ref="AH131:AH194" si="67">+AG131/AD131</f>
        <v>0.25794163031773032</v>
      </c>
      <c r="AJ131" s="39">
        <f t="shared" ref="AJ131:AJ194" si="68">ROUND(AF131,0)</f>
        <v>186206</v>
      </c>
      <c r="AK131" s="5">
        <f t="shared" ref="AK131:AK194" si="69">ROUND((AJ131*19/100),0)</f>
        <v>35379</v>
      </c>
      <c r="AL131" s="40">
        <f t="shared" si="46"/>
        <v>221585</v>
      </c>
    </row>
    <row r="132" spans="1:38" ht="50.1" customHeight="1" x14ac:dyDescent="0.25">
      <c r="A132" s="1">
        <v>130</v>
      </c>
      <c r="B132" s="9" t="s">
        <v>76</v>
      </c>
      <c r="C132" s="97" t="s">
        <v>32</v>
      </c>
      <c r="D132" s="41"/>
      <c r="E132" s="43">
        <v>88500</v>
      </c>
      <c r="F132" s="42">
        <f t="shared" si="48"/>
        <v>100111.2</v>
      </c>
      <c r="G132" s="35"/>
      <c r="H132" s="36">
        <v>239258.88</v>
      </c>
      <c r="I132" s="24">
        <f t="shared" si="49"/>
        <v>45459.1872</v>
      </c>
      <c r="J132" s="25">
        <f t="shared" si="50"/>
        <v>284718.06719999999</v>
      </c>
      <c r="K132" s="37">
        <v>221536</v>
      </c>
      <c r="L132" s="24">
        <f t="shared" si="51"/>
        <v>42091.839999999997</v>
      </c>
      <c r="M132" s="38">
        <f t="shared" si="52"/>
        <v>263627.83999999997</v>
      </c>
      <c r="N132" s="36">
        <v>197800</v>
      </c>
      <c r="O132" s="24">
        <f t="shared" si="53"/>
        <v>37582</v>
      </c>
      <c r="P132" s="25">
        <f t="shared" si="54"/>
        <v>235382</v>
      </c>
      <c r="R132" s="44">
        <f t="shared" si="55"/>
        <v>189676.52000000002</v>
      </c>
      <c r="T132" s="45">
        <f t="shared" si="56"/>
        <v>1.1432375141242941</v>
      </c>
      <c r="V132" s="5">
        <f t="shared" si="57"/>
        <v>127597.60687846638</v>
      </c>
      <c r="W132" s="5">
        <f t="shared" si="58"/>
        <v>251755.43312153366</v>
      </c>
      <c r="X132" s="5" t="str">
        <f t="shared" si="59"/>
        <v/>
      </c>
      <c r="Y132" s="5">
        <f t="shared" si="60"/>
        <v>239258.88</v>
      </c>
      <c r="Z132" s="5">
        <f t="shared" si="61"/>
        <v>221536</v>
      </c>
      <c r="AA132" s="5">
        <f t="shared" si="62"/>
        <v>197800</v>
      </c>
      <c r="AC132" s="39">
        <f t="shared" si="47"/>
        <v>197800</v>
      </c>
      <c r="AD132" s="5">
        <f t="shared" si="63"/>
        <v>189676.52000000002</v>
      </c>
      <c r="AE132" s="5">
        <f t="shared" si="64"/>
        <v>100111.2</v>
      </c>
      <c r="AF132" s="5">
        <f t="shared" si="65"/>
        <v>179992.88266752925</v>
      </c>
      <c r="AG132" s="5">
        <f t="shared" si="66"/>
        <v>62078.913121533638</v>
      </c>
      <c r="AH132" s="51">
        <f t="shared" si="67"/>
        <v>0.32728833870177304</v>
      </c>
      <c r="AJ132" s="39">
        <f t="shared" si="68"/>
        <v>179993</v>
      </c>
      <c r="AK132" s="5">
        <f t="shared" si="69"/>
        <v>34199</v>
      </c>
      <c r="AL132" s="40">
        <f t="shared" ref="AL132:AL195" si="70">+AK132+AJ132</f>
        <v>214192</v>
      </c>
    </row>
    <row r="133" spans="1:38" ht="50.1" customHeight="1" x14ac:dyDescent="0.25">
      <c r="A133" s="1">
        <v>131</v>
      </c>
      <c r="B133" s="9" t="s">
        <v>77</v>
      </c>
      <c r="C133" s="97" t="s">
        <v>2</v>
      </c>
      <c r="D133" s="41"/>
      <c r="E133" s="43">
        <v>1424215</v>
      </c>
      <c r="F133" s="42">
        <f t="shared" si="48"/>
        <v>1611072.0079999999</v>
      </c>
      <c r="G133" s="35"/>
      <c r="H133" s="36">
        <v>1428779.52</v>
      </c>
      <c r="I133" s="24">
        <f t="shared" si="49"/>
        <v>271468.10879999999</v>
      </c>
      <c r="J133" s="25">
        <f t="shared" si="50"/>
        <v>1700247.6288000001</v>
      </c>
      <c r="K133" s="37">
        <v>1322944</v>
      </c>
      <c r="L133" s="24">
        <f t="shared" si="51"/>
        <v>251359.35999999999</v>
      </c>
      <c r="M133" s="38">
        <f t="shared" si="52"/>
        <v>1574303.3599999999</v>
      </c>
      <c r="N133" s="36">
        <v>1181200</v>
      </c>
      <c r="O133" s="24">
        <f t="shared" si="53"/>
        <v>224428</v>
      </c>
      <c r="P133" s="25">
        <f t="shared" si="54"/>
        <v>1405628</v>
      </c>
      <c r="R133" s="44">
        <f t="shared" si="55"/>
        <v>1385998.882</v>
      </c>
      <c r="T133" s="45">
        <f t="shared" si="56"/>
        <v>-2.6833110169461785E-2</v>
      </c>
      <c r="V133" s="5">
        <f t="shared" si="57"/>
        <v>1204885.1099784859</v>
      </c>
      <c r="W133" s="5">
        <f t="shared" si="58"/>
        <v>1567112.6540215141</v>
      </c>
      <c r="X133" s="5" t="str">
        <f t="shared" si="59"/>
        <v/>
      </c>
      <c r="Y133" s="5">
        <f t="shared" si="60"/>
        <v>1428779.52</v>
      </c>
      <c r="Z133" s="5">
        <f t="shared" si="61"/>
        <v>1322944</v>
      </c>
      <c r="AA133" s="5" t="str">
        <f t="shared" si="62"/>
        <v/>
      </c>
      <c r="AC133" s="39">
        <f t="shared" si="47"/>
        <v>1322944</v>
      </c>
      <c r="AD133" s="5">
        <f t="shared" si="63"/>
        <v>1385998.882</v>
      </c>
      <c r="AE133" s="5">
        <f t="shared" si="64"/>
        <v>1181200</v>
      </c>
      <c r="AF133" s="5">
        <f t="shared" si="65"/>
        <v>1377165.9200181512</v>
      </c>
      <c r="AG133" s="5">
        <f t="shared" si="66"/>
        <v>181113.77202151416</v>
      </c>
      <c r="AH133" s="51">
        <f t="shared" si="67"/>
        <v>0.13067382259368529</v>
      </c>
      <c r="AJ133" s="39">
        <f t="shared" si="68"/>
        <v>1377166</v>
      </c>
      <c r="AK133" s="5">
        <f t="shared" si="69"/>
        <v>261662</v>
      </c>
      <c r="AL133" s="40">
        <f t="shared" si="70"/>
        <v>1638828</v>
      </c>
    </row>
    <row r="134" spans="1:38" ht="50.1" customHeight="1" x14ac:dyDescent="0.25">
      <c r="A134" s="1">
        <v>132</v>
      </c>
      <c r="B134" s="9" t="s">
        <v>78</v>
      </c>
      <c r="C134" s="97" t="s">
        <v>2</v>
      </c>
      <c r="D134" s="41"/>
      <c r="E134" s="43">
        <v>711949</v>
      </c>
      <c r="F134" s="42">
        <f t="shared" si="48"/>
        <v>805356.70880000002</v>
      </c>
      <c r="G134" s="35"/>
      <c r="H134" s="36">
        <v>1835930.88</v>
      </c>
      <c r="I134" s="24">
        <f t="shared" si="49"/>
        <v>348826.86719999998</v>
      </c>
      <c r="J134" s="25">
        <f t="shared" si="50"/>
        <v>2184757.7472000001</v>
      </c>
      <c r="K134" s="37">
        <v>1699936</v>
      </c>
      <c r="L134" s="24">
        <f t="shared" si="51"/>
        <v>322987.84000000003</v>
      </c>
      <c r="M134" s="38">
        <f t="shared" si="52"/>
        <v>2022923.84</v>
      </c>
      <c r="N134" s="36">
        <v>1517800</v>
      </c>
      <c r="O134" s="24">
        <f t="shared" si="53"/>
        <v>288382</v>
      </c>
      <c r="P134" s="25">
        <f t="shared" si="54"/>
        <v>1806182</v>
      </c>
      <c r="R134" s="44">
        <f t="shared" si="55"/>
        <v>1464755.8972</v>
      </c>
      <c r="T134" s="45">
        <f t="shared" si="56"/>
        <v>1.0573887977931005</v>
      </c>
      <c r="V134" s="5">
        <f t="shared" si="57"/>
        <v>1006243.2601098706</v>
      </c>
      <c r="W134" s="5">
        <f t="shared" si="58"/>
        <v>1923268.5342901293</v>
      </c>
      <c r="X134" s="5" t="str">
        <f t="shared" si="59"/>
        <v/>
      </c>
      <c r="Y134" s="5">
        <f t="shared" si="60"/>
        <v>1835930.88</v>
      </c>
      <c r="Z134" s="5">
        <f t="shared" si="61"/>
        <v>1699936</v>
      </c>
      <c r="AA134" s="5">
        <f t="shared" si="62"/>
        <v>1517800</v>
      </c>
      <c r="AC134" s="39">
        <f t="shared" ref="AC134:AC197" si="71">MIN(X134:AA134)</f>
        <v>1517800</v>
      </c>
      <c r="AD134" s="5">
        <f t="shared" si="63"/>
        <v>1464755.8972</v>
      </c>
      <c r="AE134" s="5">
        <f t="shared" si="64"/>
        <v>805356.70880000002</v>
      </c>
      <c r="AF134" s="5">
        <f t="shared" si="65"/>
        <v>1397567.9475203203</v>
      </c>
      <c r="AG134" s="5">
        <f t="shared" si="66"/>
        <v>458512.63709012943</v>
      </c>
      <c r="AH134" s="51">
        <f t="shared" si="67"/>
        <v>0.31303006730787952</v>
      </c>
      <c r="AJ134" s="39">
        <f t="shared" si="68"/>
        <v>1397568</v>
      </c>
      <c r="AK134" s="5">
        <f t="shared" si="69"/>
        <v>265538</v>
      </c>
      <c r="AL134" s="40">
        <f t="shared" si="70"/>
        <v>1663106</v>
      </c>
    </row>
    <row r="135" spans="1:38" ht="50.1" customHeight="1" x14ac:dyDescent="0.25">
      <c r="A135" s="1">
        <v>133</v>
      </c>
      <c r="B135" s="9" t="s">
        <v>389</v>
      </c>
      <c r="C135" s="97" t="s">
        <v>2</v>
      </c>
      <c r="D135" s="41"/>
      <c r="E135" s="43">
        <v>41143</v>
      </c>
      <c r="F135" s="42">
        <f t="shared" si="48"/>
        <v>46540.961600000002</v>
      </c>
      <c r="G135" s="35"/>
      <c r="H135" s="36">
        <v>94106.880000000005</v>
      </c>
      <c r="I135" s="24">
        <f t="shared" si="49"/>
        <v>17880.307200000003</v>
      </c>
      <c r="J135" s="25">
        <f t="shared" si="50"/>
        <v>111987.18720000001</v>
      </c>
      <c r="K135" s="37">
        <v>87136</v>
      </c>
      <c r="L135" s="24">
        <f t="shared" si="51"/>
        <v>16555.84</v>
      </c>
      <c r="M135" s="38">
        <f t="shared" si="52"/>
        <v>103691.84</v>
      </c>
      <c r="N135" s="36">
        <v>77800</v>
      </c>
      <c r="O135" s="24">
        <f t="shared" si="53"/>
        <v>14782</v>
      </c>
      <c r="P135" s="25">
        <f t="shared" si="54"/>
        <v>92582</v>
      </c>
      <c r="R135" s="44">
        <f t="shared" si="55"/>
        <v>76395.960400000011</v>
      </c>
      <c r="T135" s="45">
        <f t="shared" si="56"/>
        <v>0.85683981236176288</v>
      </c>
      <c r="V135" s="5">
        <f t="shared" si="57"/>
        <v>55401.37852567192</v>
      </c>
      <c r="W135" s="5">
        <f t="shared" si="58"/>
        <v>97390.542274328094</v>
      </c>
      <c r="X135" s="5" t="str">
        <f t="shared" si="59"/>
        <v/>
      </c>
      <c r="Y135" s="5">
        <f t="shared" si="60"/>
        <v>94106.880000000005</v>
      </c>
      <c r="Z135" s="5">
        <f t="shared" si="61"/>
        <v>87136</v>
      </c>
      <c r="AA135" s="5">
        <f t="shared" si="62"/>
        <v>77800</v>
      </c>
      <c r="AC135" s="39">
        <f t="shared" si="71"/>
        <v>77800</v>
      </c>
      <c r="AD135" s="5">
        <f t="shared" si="63"/>
        <v>76395.960400000011</v>
      </c>
      <c r="AE135" s="5">
        <f t="shared" si="64"/>
        <v>46540.961600000002</v>
      </c>
      <c r="AF135" s="5">
        <f t="shared" si="65"/>
        <v>73817.356079828343</v>
      </c>
      <c r="AG135" s="5">
        <f t="shared" si="66"/>
        <v>20994.581874328091</v>
      </c>
      <c r="AH135" s="51">
        <f t="shared" si="67"/>
        <v>0.27481272261521417</v>
      </c>
      <c r="AJ135" s="39">
        <f t="shared" si="68"/>
        <v>73817</v>
      </c>
      <c r="AK135" s="5">
        <f t="shared" si="69"/>
        <v>14025</v>
      </c>
      <c r="AL135" s="40">
        <f t="shared" si="70"/>
        <v>87842</v>
      </c>
    </row>
    <row r="136" spans="1:38" ht="50.1" customHeight="1" x14ac:dyDescent="0.25">
      <c r="A136" s="1">
        <v>134</v>
      </c>
      <c r="B136" s="9" t="s">
        <v>79</v>
      </c>
      <c r="C136" s="97" t="s">
        <v>2</v>
      </c>
      <c r="D136" s="41"/>
      <c r="E136" s="43">
        <v>63200</v>
      </c>
      <c r="F136" s="42">
        <f t="shared" si="48"/>
        <v>71491.839999999997</v>
      </c>
      <c r="G136" s="35"/>
      <c r="H136" s="36">
        <v>173940.48000000001</v>
      </c>
      <c r="I136" s="24">
        <f t="shared" si="49"/>
        <v>33048.691200000001</v>
      </c>
      <c r="J136" s="25">
        <f t="shared" si="50"/>
        <v>206989.17120000001</v>
      </c>
      <c r="K136" s="37">
        <v>161056</v>
      </c>
      <c r="L136" s="24">
        <f t="shared" si="51"/>
        <v>30600.639999999999</v>
      </c>
      <c r="M136" s="38">
        <f t="shared" si="52"/>
        <v>191656.64</v>
      </c>
      <c r="N136" s="36">
        <v>143800</v>
      </c>
      <c r="O136" s="24">
        <f t="shared" si="53"/>
        <v>27322</v>
      </c>
      <c r="P136" s="25">
        <f t="shared" si="54"/>
        <v>171122</v>
      </c>
      <c r="R136" s="44">
        <f t="shared" si="55"/>
        <v>137572.08000000002</v>
      </c>
      <c r="T136" s="45">
        <f t="shared" si="56"/>
        <v>1.1767734177215192</v>
      </c>
      <c r="V136" s="5">
        <f t="shared" si="57"/>
        <v>91820.795416539477</v>
      </c>
      <c r="W136" s="5">
        <f t="shared" si="58"/>
        <v>183323.36458346056</v>
      </c>
      <c r="X136" s="5" t="str">
        <f t="shared" si="59"/>
        <v/>
      </c>
      <c r="Y136" s="5">
        <f t="shared" si="60"/>
        <v>173940.48000000001</v>
      </c>
      <c r="Z136" s="5">
        <f t="shared" si="61"/>
        <v>161056</v>
      </c>
      <c r="AA136" s="5">
        <f t="shared" si="62"/>
        <v>143800</v>
      </c>
      <c r="AC136" s="39">
        <f t="shared" si="71"/>
        <v>143800</v>
      </c>
      <c r="AD136" s="5">
        <f t="shared" si="63"/>
        <v>137572.08000000002</v>
      </c>
      <c r="AE136" s="5">
        <f t="shared" si="64"/>
        <v>71491.839999999997</v>
      </c>
      <c r="AF136" s="5">
        <f t="shared" si="65"/>
        <v>130271.14592789803</v>
      </c>
      <c r="AG136" s="5">
        <f t="shared" si="66"/>
        <v>45751.28458346054</v>
      </c>
      <c r="AH136" s="51">
        <f t="shared" si="67"/>
        <v>0.33256227995869897</v>
      </c>
      <c r="AJ136" s="39">
        <f t="shared" si="68"/>
        <v>130271</v>
      </c>
      <c r="AK136" s="5">
        <f t="shared" si="69"/>
        <v>24751</v>
      </c>
      <c r="AL136" s="40">
        <f t="shared" si="70"/>
        <v>155022</v>
      </c>
    </row>
    <row r="137" spans="1:38" ht="50.1" customHeight="1" x14ac:dyDescent="0.25">
      <c r="A137" s="1">
        <v>135</v>
      </c>
      <c r="B137" s="9" t="s">
        <v>80</v>
      </c>
      <c r="C137" s="97" t="s">
        <v>2</v>
      </c>
      <c r="D137" s="41"/>
      <c r="E137" s="43">
        <v>76450</v>
      </c>
      <c r="F137" s="42">
        <f t="shared" si="48"/>
        <v>86480.24</v>
      </c>
      <c r="G137" s="35"/>
      <c r="H137" s="36">
        <v>190874.88</v>
      </c>
      <c r="I137" s="24">
        <f t="shared" si="49"/>
        <v>36266.227200000001</v>
      </c>
      <c r="J137" s="25">
        <f t="shared" si="50"/>
        <v>227141.1072</v>
      </c>
      <c r="K137" s="37">
        <v>176736</v>
      </c>
      <c r="L137" s="24">
        <f t="shared" si="51"/>
        <v>33579.839999999997</v>
      </c>
      <c r="M137" s="38">
        <f t="shared" si="52"/>
        <v>210315.84</v>
      </c>
      <c r="N137" s="36">
        <v>157800</v>
      </c>
      <c r="O137" s="24">
        <f t="shared" si="53"/>
        <v>29982</v>
      </c>
      <c r="P137" s="25">
        <f t="shared" si="54"/>
        <v>187782</v>
      </c>
      <c r="R137" s="44">
        <f t="shared" si="55"/>
        <v>152972.78</v>
      </c>
      <c r="T137" s="45">
        <f t="shared" si="56"/>
        <v>1.000951994767822</v>
      </c>
      <c r="V137" s="5">
        <f t="shared" si="57"/>
        <v>106619.71560019135</v>
      </c>
      <c r="W137" s="5">
        <f t="shared" si="58"/>
        <v>199325.84439980864</v>
      </c>
      <c r="X137" s="5" t="str">
        <f t="shared" si="59"/>
        <v/>
      </c>
      <c r="Y137" s="5">
        <f t="shared" si="60"/>
        <v>190874.88</v>
      </c>
      <c r="Z137" s="5">
        <f t="shared" si="61"/>
        <v>176736</v>
      </c>
      <c r="AA137" s="5">
        <f t="shared" si="62"/>
        <v>157800</v>
      </c>
      <c r="AC137" s="39">
        <f t="shared" si="71"/>
        <v>157800</v>
      </c>
      <c r="AD137" s="5">
        <f t="shared" si="63"/>
        <v>152972.78</v>
      </c>
      <c r="AE137" s="5">
        <f t="shared" si="64"/>
        <v>86480.24</v>
      </c>
      <c r="AF137" s="5">
        <f t="shared" si="65"/>
        <v>146478.68110205661</v>
      </c>
      <c r="AG137" s="5">
        <f t="shared" si="66"/>
        <v>46353.064399808645</v>
      </c>
      <c r="AH137" s="51">
        <f t="shared" si="67"/>
        <v>0.30301511419096028</v>
      </c>
      <c r="AJ137" s="39">
        <f t="shared" si="68"/>
        <v>146479</v>
      </c>
      <c r="AK137" s="5">
        <f t="shared" si="69"/>
        <v>27831</v>
      </c>
      <c r="AL137" s="40">
        <f t="shared" si="70"/>
        <v>174310</v>
      </c>
    </row>
    <row r="138" spans="1:38" ht="50.1" customHeight="1" x14ac:dyDescent="0.25">
      <c r="A138" s="1">
        <v>136</v>
      </c>
      <c r="B138" s="9" t="s">
        <v>151</v>
      </c>
      <c r="C138" s="97" t="s">
        <v>2</v>
      </c>
      <c r="D138" s="41"/>
      <c r="E138" s="43">
        <v>202500</v>
      </c>
      <c r="F138" s="42">
        <f t="shared" si="48"/>
        <v>229068</v>
      </c>
      <c r="G138" s="35"/>
      <c r="H138" s="36">
        <v>399651.84000000003</v>
      </c>
      <c r="I138" s="24">
        <f t="shared" si="49"/>
        <v>75933.849600000016</v>
      </c>
      <c r="J138" s="25">
        <f t="shared" si="50"/>
        <v>475585.68960000004</v>
      </c>
      <c r="K138" s="37">
        <v>370048</v>
      </c>
      <c r="L138" s="24">
        <f t="shared" si="51"/>
        <v>70309.119999999995</v>
      </c>
      <c r="M138" s="38">
        <f t="shared" si="52"/>
        <v>440357.12</v>
      </c>
      <c r="N138" s="36">
        <v>330400</v>
      </c>
      <c r="O138" s="24">
        <f t="shared" si="53"/>
        <v>62776</v>
      </c>
      <c r="P138" s="25">
        <f t="shared" si="54"/>
        <v>393176</v>
      </c>
      <c r="R138" s="44">
        <f t="shared" si="55"/>
        <v>332291.96000000002</v>
      </c>
      <c r="T138" s="45">
        <f t="shared" si="56"/>
        <v>0.64094795061728405</v>
      </c>
      <c r="V138" s="5">
        <f t="shared" si="57"/>
        <v>257857.11730560241</v>
      </c>
      <c r="W138" s="5">
        <f t="shared" si="58"/>
        <v>406726.80269439763</v>
      </c>
      <c r="X138" s="5" t="str">
        <f t="shared" si="59"/>
        <v/>
      </c>
      <c r="Y138" s="5">
        <f t="shared" si="60"/>
        <v>399651.84000000003</v>
      </c>
      <c r="Z138" s="5">
        <f t="shared" si="61"/>
        <v>370048</v>
      </c>
      <c r="AA138" s="5">
        <f t="shared" si="62"/>
        <v>330400</v>
      </c>
      <c r="AC138" s="39">
        <f t="shared" si="71"/>
        <v>330400</v>
      </c>
      <c r="AD138" s="5">
        <f t="shared" si="63"/>
        <v>332291.96000000002</v>
      </c>
      <c r="AE138" s="5">
        <f t="shared" si="64"/>
        <v>229068</v>
      </c>
      <c r="AF138" s="5">
        <f t="shared" si="65"/>
        <v>325264.06491314917</v>
      </c>
      <c r="AG138" s="5">
        <f t="shared" si="66"/>
        <v>74434.842694397608</v>
      </c>
      <c r="AH138" s="51">
        <f t="shared" si="67"/>
        <v>0.22400434453604476</v>
      </c>
      <c r="AJ138" s="39">
        <f t="shared" si="68"/>
        <v>325264</v>
      </c>
      <c r="AK138" s="5">
        <f t="shared" si="69"/>
        <v>61800</v>
      </c>
      <c r="AL138" s="40">
        <f t="shared" si="70"/>
        <v>387064</v>
      </c>
    </row>
    <row r="139" spans="1:38" ht="96" customHeight="1" x14ac:dyDescent="0.25">
      <c r="A139" s="1">
        <v>137</v>
      </c>
      <c r="B139" s="9" t="s">
        <v>152</v>
      </c>
      <c r="C139" s="97" t="s">
        <v>2</v>
      </c>
      <c r="D139" s="41"/>
      <c r="E139" s="43">
        <v>44449</v>
      </c>
      <c r="F139" s="42">
        <f t="shared" si="48"/>
        <v>50280.7088</v>
      </c>
      <c r="G139" s="35"/>
      <c r="H139" s="36">
        <v>78865.919999999998</v>
      </c>
      <c r="I139" s="24">
        <f t="shared" si="49"/>
        <v>14984.524799999999</v>
      </c>
      <c r="J139" s="25">
        <f t="shared" si="50"/>
        <v>93850.444799999997</v>
      </c>
      <c r="K139" s="37">
        <v>73024</v>
      </c>
      <c r="L139" s="24">
        <f t="shared" si="51"/>
        <v>13874.56</v>
      </c>
      <c r="M139" s="38">
        <f t="shared" si="52"/>
        <v>86898.559999999998</v>
      </c>
      <c r="N139" s="36">
        <v>65200</v>
      </c>
      <c r="O139" s="24">
        <f t="shared" si="53"/>
        <v>12388</v>
      </c>
      <c r="P139" s="25">
        <f t="shared" si="54"/>
        <v>77588</v>
      </c>
      <c r="R139" s="44">
        <f t="shared" si="55"/>
        <v>66842.657200000001</v>
      </c>
      <c r="T139" s="45">
        <f t="shared" si="56"/>
        <v>0.50380564692119056</v>
      </c>
      <c r="V139" s="5">
        <f t="shared" si="57"/>
        <v>54463.046211901492</v>
      </c>
      <c r="W139" s="5">
        <f t="shared" si="58"/>
        <v>79222.268188098518</v>
      </c>
      <c r="X139" s="5" t="str">
        <f t="shared" si="59"/>
        <v/>
      </c>
      <c r="Y139" s="5">
        <f t="shared" si="60"/>
        <v>78865.919999999998</v>
      </c>
      <c r="Z139" s="5">
        <f t="shared" si="61"/>
        <v>73024</v>
      </c>
      <c r="AA139" s="5">
        <f t="shared" si="62"/>
        <v>65200</v>
      </c>
      <c r="AC139" s="39">
        <f t="shared" si="71"/>
        <v>65200</v>
      </c>
      <c r="AD139" s="5">
        <f t="shared" si="63"/>
        <v>66842.657200000001</v>
      </c>
      <c r="AE139" s="5">
        <f t="shared" si="64"/>
        <v>50280.7088</v>
      </c>
      <c r="AF139" s="5">
        <f t="shared" si="65"/>
        <v>65917.540518313719</v>
      </c>
      <c r="AG139" s="5">
        <f t="shared" si="66"/>
        <v>12379.610988098511</v>
      </c>
      <c r="AH139" s="51">
        <f t="shared" si="67"/>
        <v>0.18520524926256987</v>
      </c>
      <c r="AJ139" s="39">
        <f t="shared" si="68"/>
        <v>65918</v>
      </c>
      <c r="AK139" s="5">
        <f t="shared" si="69"/>
        <v>12524</v>
      </c>
      <c r="AL139" s="40">
        <f t="shared" si="70"/>
        <v>78442</v>
      </c>
    </row>
    <row r="140" spans="1:38" ht="50.1" customHeight="1" x14ac:dyDescent="0.25">
      <c r="A140" s="1">
        <v>138</v>
      </c>
      <c r="B140" s="9" t="s">
        <v>153</v>
      </c>
      <c r="C140" s="97" t="s">
        <v>2</v>
      </c>
      <c r="D140" s="41"/>
      <c r="E140" s="43">
        <v>79561</v>
      </c>
      <c r="F140" s="42">
        <f t="shared" si="48"/>
        <v>89999.403200000001</v>
      </c>
      <c r="G140" s="35"/>
      <c r="H140" s="36">
        <v>217244.16</v>
      </c>
      <c r="I140" s="24">
        <f t="shared" si="49"/>
        <v>41276.390400000004</v>
      </c>
      <c r="J140" s="25">
        <f t="shared" si="50"/>
        <v>258520.55040000001</v>
      </c>
      <c r="K140" s="37">
        <v>201152</v>
      </c>
      <c r="L140" s="24">
        <f t="shared" si="51"/>
        <v>38218.879999999997</v>
      </c>
      <c r="M140" s="38">
        <f t="shared" si="52"/>
        <v>239370.88</v>
      </c>
      <c r="N140" s="36">
        <v>179600</v>
      </c>
      <c r="O140" s="24">
        <f t="shared" si="53"/>
        <v>34124</v>
      </c>
      <c r="P140" s="25">
        <f t="shared" si="54"/>
        <v>213724</v>
      </c>
      <c r="R140" s="44">
        <f t="shared" si="55"/>
        <v>171998.89079999999</v>
      </c>
      <c r="T140" s="45">
        <f t="shared" si="56"/>
        <v>1.1618492829401339</v>
      </c>
      <c r="V140" s="5">
        <f t="shared" si="57"/>
        <v>115198.85855605235</v>
      </c>
      <c r="W140" s="5">
        <f t="shared" si="58"/>
        <v>228798.92304394764</v>
      </c>
      <c r="X140" s="5" t="str">
        <f t="shared" si="59"/>
        <v/>
      </c>
      <c r="Y140" s="5">
        <f t="shared" si="60"/>
        <v>217244.16</v>
      </c>
      <c r="Z140" s="5">
        <f t="shared" si="61"/>
        <v>201152</v>
      </c>
      <c r="AA140" s="5">
        <f t="shared" si="62"/>
        <v>179600</v>
      </c>
      <c r="AC140" s="39">
        <f t="shared" si="71"/>
        <v>179600</v>
      </c>
      <c r="AD140" s="5">
        <f t="shared" si="63"/>
        <v>171998.89079999999</v>
      </c>
      <c r="AE140" s="5">
        <f t="shared" si="64"/>
        <v>89999.403200000001</v>
      </c>
      <c r="AF140" s="5">
        <f t="shared" si="65"/>
        <v>163025.14938943478</v>
      </c>
      <c r="AG140" s="5">
        <f t="shared" si="66"/>
        <v>56800.032243947651</v>
      </c>
      <c r="AH140" s="51">
        <f t="shared" si="67"/>
        <v>0.33023487523529804</v>
      </c>
      <c r="AJ140" s="39">
        <f t="shared" si="68"/>
        <v>163025</v>
      </c>
      <c r="AK140" s="5">
        <f t="shared" si="69"/>
        <v>30975</v>
      </c>
      <c r="AL140" s="40">
        <f t="shared" si="70"/>
        <v>194000</v>
      </c>
    </row>
    <row r="141" spans="1:38" ht="50.1" customHeight="1" x14ac:dyDescent="0.25">
      <c r="A141" s="1">
        <v>139</v>
      </c>
      <c r="B141" s="9" t="s">
        <v>184</v>
      </c>
      <c r="C141" s="97" t="s">
        <v>2</v>
      </c>
      <c r="D141" s="41"/>
      <c r="E141" s="43">
        <v>39850</v>
      </c>
      <c r="F141" s="42">
        <f t="shared" si="48"/>
        <v>45078.32</v>
      </c>
      <c r="G141" s="35"/>
      <c r="H141" s="36">
        <v>123863.03999999999</v>
      </c>
      <c r="I141" s="24">
        <f t="shared" si="49"/>
        <v>23533.977599999998</v>
      </c>
      <c r="J141" s="25">
        <f t="shared" si="50"/>
        <v>147397.01759999999</v>
      </c>
      <c r="K141" s="37">
        <v>114688</v>
      </c>
      <c r="L141" s="24">
        <f t="shared" si="51"/>
        <v>21790.720000000001</v>
      </c>
      <c r="M141" s="38">
        <f t="shared" si="52"/>
        <v>136478.72</v>
      </c>
      <c r="N141" s="36">
        <v>102400</v>
      </c>
      <c r="O141" s="24">
        <f t="shared" si="53"/>
        <v>19456</v>
      </c>
      <c r="P141" s="25">
        <f t="shared" si="54"/>
        <v>121856</v>
      </c>
      <c r="R141" s="44">
        <f t="shared" si="55"/>
        <v>96507.34</v>
      </c>
      <c r="T141" s="45">
        <f t="shared" si="56"/>
        <v>1.4217651191969887</v>
      </c>
      <c r="V141" s="5">
        <f t="shared" si="57"/>
        <v>61111.774079197618</v>
      </c>
      <c r="W141" s="5">
        <f t="shared" si="58"/>
        <v>131902.90592080238</v>
      </c>
      <c r="X141" s="5" t="str">
        <f t="shared" si="59"/>
        <v/>
      </c>
      <c r="Y141" s="5">
        <f t="shared" si="60"/>
        <v>123863.03999999999</v>
      </c>
      <c r="Z141" s="5">
        <f t="shared" si="61"/>
        <v>114688</v>
      </c>
      <c r="AA141" s="5">
        <f t="shared" si="62"/>
        <v>102400</v>
      </c>
      <c r="AC141" s="39">
        <f t="shared" si="71"/>
        <v>102400</v>
      </c>
      <c r="AD141" s="5">
        <f t="shared" si="63"/>
        <v>96507.34</v>
      </c>
      <c r="AE141" s="5">
        <f t="shared" si="64"/>
        <v>45078.32</v>
      </c>
      <c r="AF141" s="5">
        <f t="shared" si="65"/>
        <v>89987.429894839501</v>
      </c>
      <c r="AG141" s="5">
        <f t="shared" si="66"/>
        <v>35395.565920802379</v>
      </c>
      <c r="AH141" s="51">
        <f t="shared" si="67"/>
        <v>0.36676553224658748</v>
      </c>
      <c r="AJ141" s="39">
        <f t="shared" si="68"/>
        <v>89987</v>
      </c>
      <c r="AK141" s="5">
        <f t="shared" si="69"/>
        <v>17098</v>
      </c>
      <c r="AL141" s="40">
        <f t="shared" si="70"/>
        <v>107085</v>
      </c>
    </row>
    <row r="142" spans="1:38" ht="50.1" customHeight="1" x14ac:dyDescent="0.25">
      <c r="A142" s="1">
        <v>140</v>
      </c>
      <c r="B142" s="9" t="s">
        <v>154</v>
      </c>
      <c r="C142" s="97" t="s">
        <v>2</v>
      </c>
      <c r="D142" s="41"/>
      <c r="E142" s="43">
        <v>21489</v>
      </c>
      <c r="F142" s="42">
        <f t="shared" si="48"/>
        <v>24308.356800000001</v>
      </c>
      <c r="G142" s="35"/>
      <c r="H142" s="36">
        <v>60238.080000000002</v>
      </c>
      <c r="I142" s="24">
        <f t="shared" si="49"/>
        <v>11445.235200000001</v>
      </c>
      <c r="J142" s="25">
        <f t="shared" si="50"/>
        <v>71683.315199999997</v>
      </c>
      <c r="K142" s="37">
        <v>55776</v>
      </c>
      <c r="L142" s="24">
        <f t="shared" si="51"/>
        <v>10597.44</v>
      </c>
      <c r="M142" s="38">
        <f t="shared" si="52"/>
        <v>66373.440000000002</v>
      </c>
      <c r="N142" s="36">
        <v>49800</v>
      </c>
      <c r="O142" s="24">
        <f t="shared" si="53"/>
        <v>9462</v>
      </c>
      <c r="P142" s="25">
        <f t="shared" si="54"/>
        <v>59262</v>
      </c>
      <c r="R142" s="44">
        <f t="shared" si="55"/>
        <v>47530.609199999999</v>
      </c>
      <c r="T142" s="45">
        <f t="shared" si="56"/>
        <v>1.2118576574061146</v>
      </c>
      <c r="V142" s="5">
        <f t="shared" si="57"/>
        <v>31469.378189582309</v>
      </c>
      <c r="W142" s="5">
        <f t="shared" si="58"/>
        <v>63591.840210417693</v>
      </c>
      <c r="X142" s="5" t="str">
        <f t="shared" si="59"/>
        <v/>
      </c>
      <c r="Y142" s="5">
        <f t="shared" si="60"/>
        <v>60238.080000000002</v>
      </c>
      <c r="Z142" s="5">
        <f t="shared" si="61"/>
        <v>55776</v>
      </c>
      <c r="AA142" s="5">
        <f t="shared" si="62"/>
        <v>49800</v>
      </c>
      <c r="AC142" s="39">
        <f t="shared" si="71"/>
        <v>49800</v>
      </c>
      <c r="AD142" s="5">
        <f t="shared" si="63"/>
        <v>47530.609199999999</v>
      </c>
      <c r="AE142" s="5">
        <f t="shared" si="64"/>
        <v>24308.356800000001</v>
      </c>
      <c r="AF142" s="5">
        <f t="shared" si="65"/>
        <v>44908.22168795082</v>
      </c>
      <c r="AG142" s="5">
        <f t="shared" si="66"/>
        <v>16061.23101041769</v>
      </c>
      <c r="AH142" s="51">
        <f t="shared" si="67"/>
        <v>0.33791342633196653</v>
      </c>
      <c r="AJ142" s="39">
        <f t="shared" si="68"/>
        <v>44908</v>
      </c>
      <c r="AK142" s="5">
        <f t="shared" si="69"/>
        <v>8533</v>
      </c>
      <c r="AL142" s="40">
        <f t="shared" si="70"/>
        <v>53441</v>
      </c>
    </row>
    <row r="143" spans="1:38" ht="50.1" customHeight="1" x14ac:dyDescent="0.25">
      <c r="A143" s="1">
        <v>141</v>
      </c>
      <c r="B143" s="9" t="s">
        <v>155</v>
      </c>
      <c r="C143" s="97" t="s">
        <v>2</v>
      </c>
      <c r="D143" s="41"/>
      <c r="E143" s="43">
        <v>50000</v>
      </c>
      <c r="F143" s="42">
        <f t="shared" si="48"/>
        <v>56560</v>
      </c>
      <c r="G143" s="35"/>
      <c r="H143" s="36">
        <v>178778.88</v>
      </c>
      <c r="I143" s="24">
        <f t="shared" si="49"/>
        <v>33967.987200000003</v>
      </c>
      <c r="J143" s="25">
        <f t="shared" si="50"/>
        <v>212746.86720000001</v>
      </c>
      <c r="K143" s="37">
        <v>165536</v>
      </c>
      <c r="L143" s="24">
        <f t="shared" si="51"/>
        <v>31451.84</v>
      </c>
      <c r="M143" s="38">
        <f t="shared" si="52"/>
        <v>196987.84</v>
      </c>
      <c r="N143" s="36">
        <v>147800</v>
      </c>
      <c r="O143" s="24">
        <f t="shared" si="53"/>
        <v>28082</v>
      </c>
      <c r="P143" s="25">
        <f t="shared" si="54"/>
        <v>175882</v>
      </c>
      <c r="R143" s="44">
        <f t="shared" si="55"/>
        <v>137168.72</v>
      </c>
      <c r="T143" s="45">
        <f t="shared" si="56"/>
        <v>1.7433744</v>
      </c>
      <c r="V143" s="5">
        <f t="shared" si="57"/>
        <v>81951.277573713494</v>
      </c>
      <c r="W143" s="5">
        <f t="shared" si="58"/>
        <v>192386.16242628649</v>
      </c>
      <c r="X143" s="5" t="str">
        <f t="shared" si="59"/>
        <v/>
      </c>
      <c r="Y143" s="5">
        <f t="shared" si="60"/>
        <v>178778.88</v>
      </c>
      <c r="Z143" s="5">
        <f t="shared" si="61"/>
        <v>165536</v>
      </c>
      <c r="AA143" s="5">
        <f t="shared" si="62"/>
        <v>147800</v>
      </c>
      <c r="AC143" s="39">
        <f t="shared" si="71"/>
        <v>147800</v>
      </c>
      <c r="AD143" s="5">
        <f t="shared" si="63"/>
        <v>137168.72</v>
      </c>
      <c r="AE143" s="5">
        <f t="shared" si="64"/>
        <v>56560</v>
      </c>
      <c r="AF143" s="5">
        <f t="shared" si="65"/>
        <v>125414.60826059585</v>
      </c>
      <c r="AG143" s="5">
        <f t="shared" si="66"/>
        <v>55217.442426286507</v>
      </c>
      <c r="AH143" s="51">
        <f t="shared" si="67"/>
        <v>0.4025512698980242</v>
      </c>
      <c r="AJ143" s="39">
        <f t="shared" si="68"/>
        <v>125415</v>
      </c>
      <c r="AK143" s="5">
        <f t="shared" si="69"/>
        <v>23829</v>
      </c>
      <c r="AL143" s="40">
        <f t="shared" si="70"/>
        <v>149244</v>
      </c>
    </row>
    <row r="144" spans="1:38" ht="50.1" customHeight="1" x14ac:dyDescent="0.25">
      <c r="A144" s="1">
        <v>142</v>
      </c>
      <c r="B144" s="9" t="s">
        <v>156</v>
      </c>
      <c r="C144" s="97" t="s">
        <v>2</v>
      </c>
      <c r="D144" s="41"/>
      <c r="E144" s="43">
        <v>98700</v>
      </c>
      <c r="F144" s="42">
        <f t="shared" si="48"/>
        <v>111649.44</v>
      </c>
      <c r="G144" s="35"/>
      <c r="H144" s="36">
        <v>289336.32000000001</v>
      </c>
      <c r="I144" s="24">
        <f t="shared" si="49"/>
        <v>54973.900800000003</v>
      </c>
      <c r="J144" s="25">
        <f t="shared" si="50"/>
        <v>344310.22080000001</v>
      </c>
      <c r="K144" s="37">
        <v>267904</v>
      </c>
      <c r="L144" s="24">
        <f t="shared" si="51"/>
        <v>50901.760000000002</v>
      </c>
      <c r="M144" s="38">
        <f t="shared" si="52"/>
        <v>318805.76000000001</v>
      </c>
      <c r="N144" s="36">
        <v>239200</v>
      </c>
      <c r="O144" s="24">
        <f t="shared" si="53"/>
        <v>45448</v>
      </c>
      <c r="P144" s="25">
        <f t="shared" si="54"/>
        <v>284648</v>
      </c>
      <c r="R144" s="44">
        <f t="shared" si="55"/>
        <v>227022.44</v>
      </c>
      <c r="T144" s="45">
        <f t="shared" si="56"/>
        <v>1.3001260385005067</v>
      </c>
      <c r="V144" s="5">
        <f t="shared" si="57"/>
        <v>147411.8383499652</v>
      </c>
      <c r="W144" s="5">
        <f t="shared" si="58"/>
        <v>306633.04165003484</v>
      </c>
      <c r="X144" s="5" t="str">
        <f t="shared" si="59"/>
        <v/>
      </c>
      <c r="Y144" s="5">
        <f t="shared" si="60"/>
        <v>289336.32000000001</v>
      </c>
      <c r="Z144" s="5">
        <f t="shared" si="61"/>
        <v>267904</v>
      </c>
      <c r="AA144" s="5">
        <f t="shared" si="62"/>
        <v>239200</v>
      </c>
      <c r="AC144" s="39">
        <f t="shared" si="71"/>
        <v>239200</v>
      </c>
      <c r="AD144" s="5">
        <f t="shared" si="63"/>
        <v>227022.44</v>
      </c>
      <c r="AE144" s="5">
        <f t="shared" si="64"/>
        <v>111649.44</v>
      </c>
      <c r="AF144" s="5">
        <f t="shared" si="65"/>
        <v>213304.47607653952</v>
      </c>
      <c r="AG144" s="5">
        <f t="shared" si="66"/>
        <v>79610.601650034805</v>
      </c>
      <c r="AH144" s="51">
        <f t="shared" si="67"/>
        <v>0.35067283062429777</v>
      </c>
      <c r="AJ144" s="39">
        <f t="shared" si="68"/>
        <v>213304</v>
      </c>
      <c r="AK144" s="5">
        <f t="shared" si="69"/>
        <v>40528</v>
      </c>
      <c r="AL144" s="40">
        <f t="shared" si="70"/>
        <v>253832</v>
      </c>
    </row>
    <row r="145" spans="1:38" ht="50.1" customHeight="1" x14ac:dyDescent="0.25">
      <c r="A145" s="1">
        <v>143</v>
      </c>
      <c r="B145" s="9" t="s">
        <v>424</v>
      </c>
      <c r="C145" s="97" t="s">
        <v>2</v>
      </c>
      <c r="D145" s="41"/>
      <c r="E145" s="43">
        <v>120111.76470588236</v>
      </c>
      <c r="F145" s="42">
        <f t="shared" si="48"/>
        <v>135870.42823529412</v>
      </c>
      <c r="G145" s="35"/>
      <c r="H145" s="36">
        <v>338446.08000000002</v>
      </c>
      <c r="I145" s="24">
        <f t="shared" si="49"/>
        <v>64304.755200000007</v>
      </c>
      <c r="J145" s="25">
        <f t="shared" si="50"/>
        <v>402750.83520000003</v>
      </c>
      <c r="K145" s="37">
        <v>313376</v>
      </c>
      <c r="L145" s="24">
        <f t="shared" si="51"/>
        <v>59541.440000000002</v>
      </c>
      <c r="M145" s="38">
        <f t="shared" si="52"/>
        <v>372917.44</v>
      </c>
      <c r="N145" s="36">
        <v>279800</v>
      </c>
      <c r="O145" s="24">
        <f t="shared" si="53"/>
        <v>53162</v>
      </c>
      <c r="P145" s="25">
        <f t="shared" si="54"/>
        <v>332962</v>
      </c>
      <c r="R145" s="44">
        <f t="shared" si="55"/>
        <v>266873.12705882353</v>
      </c>
      <c r="T145" s="45">
        <f t="shared" si="56"/>
        <v>1.2218733336598266</v>
      </c>
      <c r="V145" s="5">
        <f t="shared" si="57"/>
        <v>176293.48267962036</v>
      </c>
      <c r="W145" s="5">
        <f t="shared" si="58"/>
        <v>357452.77143802668</v>
      </c>
      <c r="X145" s="5" t="str">
        <f t="shared" si="59"/>
        <v/>
      </c>
      <c r="Y145" s="5">
        <f t="shared" si="60"/>
        <v>338446.08000000002</v>
      </c>
      <c r="Z145" s="5">
        <f t="shared" si="61"/>
        <v>313376</v>
      </c>
      <c r="AA145" s="5">
        <f t="shared" si="62"/>
        <v>279800</v>
      </c>
      <c r="AC145" s="39">
        <f t="shared" si="71"/>
        <v>279800</v>
      </c>
      <c r="AD145" s="5">
        <f t="shared" si="63"/>
        <v>266873.12705882353</v>
      </c>
      <c r="AE145" s="5">
        <f t="shared" si="64"/>
        <v>135870.42823529412</v>
      </c>
      <c r="AF145" s="5">
        <f t="shared" si="65"/>
        <v>251989.22385560017</v>
      </c>
      <c r="AG145" s="5">
        <f t="shared" si="66"/>
        <v>90579.644379203179</v>
      </c>
      <c r="AH145" s="51">
        <f t="shared" si="67"/>
        <v>0.33941088553002879</v>
      </c>
      <c r="AJ145" s="39">
        <f t="shared" si="68"/>
        <v>251989</v>
      </c>
      <c r="AK145" s="5">
        <f t="shared" si="69"/>
        <v>47878</v>
      </c>
      <c r="AL145" s="40">
        <f t="shared" si="70"/>
        <v>299867</v>
      </c>
    </row>
    <row r="146" spans="1:38" ht="50.1" customHeight="1" x14ac:dyDescent="0.25">
      <c r="A146" s="1">
        <v>144</v>
      </c>
      <c r="B146" s="9" t="s">
        <v>157</v>
      </c>
      <c r="C146" s="97" t="s">
        <v>2</v>
      </c>
      <c r="D146" s="41"/>
      <c r="E146" s="43">
        <v>21489</v>
      </c>
      <c r="F146" s="42">
        <f t="shared" si="48"/>
        <v>24308.356800000001</v>
      </c>
      <c r="G146" s="35"/>
      <c r="H146" s="36">
        <v>32417.279999999999</v>
      </c>
      <c r="I146" s="24">
        <f t="shared" si="49"/>
        <v>6159.2831999999999</v>
      </c>
      <c r="J146" s="25">
        <f t="shared" si="50"/>
        <v>38576.563199999997</v>
      </c>
      <c r="K146" s="37">
        <v>30016</v>
      </c>
      <c r="L146" s="24">
        <f t="shared" si="51"/>
        <v>5703.04</v>
      </c>
      <c r="M146" s="38">
        <f t="shared" si="52"/>
        <v>35719.040000000001</v>
      </c>
      <c r="N146" s="36">
        <v>26800</v>
      </c>
      <c r="O146" s="24">
        <f t="shared" si="53"/>
        <v>5092</v>
      </c>
      <c r="P146" s="25">
        <f t="shared" si="54"/>
        <v>31892</v>
      </c>
      <c r="R146" s="44">
        <f t="shared" si="55"/>
        <v>28385.409200000002</v>
      </c>
      <c r="T146" s="45">
        <f t="shared" si="56"/>
        <v>0.32092741402578073</v>
      </c>
      <c r="V146" s="5">
        <f t="shared" si="57"/>
        <v>24824.010265651919</v>
      </c>
      <c r="W146" s="5">
        <f t="shared" si="58"/>
        <v>31946.808134348084</v>
      </c>
      <c r="X146" s="5" t="str">
        <f t="shared" si="59"/>
        <v/>
      </c>
      <c r="Y146" s="5" t="str">
        <f t="shared" si="60"/>
        <v/>
      </c>
      <c r="Z146" s="5">
        <f t="shared" si="61"/>
        <v>30016</v>
      </c>
      <c r="AA146" s="5">
        <f t="shared" si="62"/>
        <v>26800</v>
      </c>
      <c r="AC146" s="39">
        <f t="shared" si="71"/>
        <v>26800</v>
      </c>
      <c r="AD146" s="5">
        <f t="shared" si="63"/>
        <v>28385.409200000002</v>
      </c>
      <c r="AE146" s="5">
        <f t="shared" si="64"/>
        <v>24308.356800000001</v>
      </c>
      <c r="AF146" s="5">
        <f t="shared" si="65"/>
        <v>28216.617196664709</v>
      </c>
      <c r="AG146" s="5">
        <f t="shared" si="66"/>
        <v>3561.3989343480825</v>
      </c>
      <c r="AH146" s="51">
        <f t="shared" si="67"/>
        <v>0.12546583032342132</v>
      </c>
      <c r="AJ146" s="39">
        <f t="shared" si="68"/>
        <v>28217</v>
      </c>
      <c r="AK146" s="5">
        <f t="shared" si="69"/>
        <v>5361</v>
      </c>
      <c r="AL146" s="40">
        <f t="shared" si="70"/>
        <v>33578</v>
      </c>
    </row>
    <row r="147" spans="1:38" ht="50.1" customHeight="1" x14ac:dyDescent="0.25">
      <c r="A147" s="1">
        <v>145</v>
      </c>
      <c r="B147" s="9" t="s">
        <v>158</v>
      </c>
      <c r="C147" s="97" t="s">
        <v>2</v>
      </c>
      <c r="D147" s="41"/>
      <c r="E147" s="43">
        <v>27000</v>
      </c>
      <c r="F147" s="42">
        <f t="shared" si="48"/>
        <v>30542.399999999998</v>
      </c>
      <c r="G147" s="35"/>
      <c r="H147" s="36">
        <v>45722.879999999997</v>
      </c>
      <c r="I147" s="24">
        <f t="shared" si="49"/>
        <v>8687.3472000000002</v>
      </c>
      <c r="J147" s="25">
        <f t="shared" si="50"/>
        <v>54410.227199999994</v>
      </c>
      <c r="K147" s="37">
        <v>42336</v>
      </c>
      <c r="L147" s="24">
        <f t="shared" si="51"/>
        <v>8043.84</v>
      </c>
      <c r="M147" s="38">
        <f t="shared" si="52"/>
        <v>50379.839999999997</v>
      </c>
      <c r="N147" s="36">
        <v>37800</v>
      </c>
      <c r="O147" s="24">
        <f t="shared" si="53"/>
        <v>7182</v>
      </c>
      <c r="P147" s="25">
        <f t="shared" si="54"/>
        <v>44982</v>
      </c>
      <c r="R147" s="44">
        <f t="shared" si="55"/>
        <v>39100.32</v>
      </c>
      <c r="T147" s="45">
        <f t="shared" si="56"/>
        <v>0.44816</v>
      </c>
      <c r="V147" s="5">
        <f t="shared" si="57"/>
        <v>32536.358979274784</v>
      </c>
      <c r="W147" s="5">
        <f t="shared" si="58"/>
        <v>45664.281020725211</v>
      </c>
      <c r="X147" s="5" t="str">
        <f t="shared" si="59"/>
        <v/>
      </c>
      <c r="Y147" s="5" t="str">
        <f t="shared" si="60"/>
        <v/>
      </c>
      <c r="Z147" s="5">
        <f t="shared" si="61"/>
        <v>42336</v>
      </c>
      <c r="AA147" s="5">
        <f t="shared" si="62"/>
        <v>37800</v>
      </c>
      <c r="AC147" s="39">
        <f t="shared" si="71"/>
        <v>37800</v>
      </c>
      <c r="AD147" s="5">
        <f t="shared" si="63"/>
        <v>39100.32</v>
      </c>
      <c r="AE147" s="5">
        <f t="shared" si="64"/>
        <v>30542.399999999998</v>
      </c>
      <c r="AF147" s="5">
        <f t="shared" si="65"/>
        <v>38664.249998560401</v>
      </c>
      <c r="AG147" s="5">
        <f t="shared" si="66"/>
        <v>6563.9610207252144</v>
      </c>
      <c r="AH147" s="51">
        <f t="shared" si="67"/>
        <v>0.16787486702730858</v>
      </c>
      <c r="AJ147" s="39">
        <f t="shared" si="68"/>
        <v>38664</v>
      </c>
      <c r="AK147" s="5">
        <f t="shared" si="69"/>
        <v>7346</v>
      </c>
      <c r="AL147" s="40">
        <f t="shared" si="70"/>
        <v>46010</v>
      </c>
    </row>
    <row r="148" spans="1:38" ht="50.1" customHeight="1" x14ac:dyDescent="0.25">
      <c r="A148" s="1">
        <v>146</v>
      </c>
      <c r="B148" s="9" t="s">
        <v>159</v>
      </c>
      <c r="C148" s="97" t="s">
        <v>2</v>
      </c>
      <c r="D148" s="41"/>
      <c r="E148" s="43">
        <v>20300</v>
      </c>
      <c r="F148" s="42">
        <f t="shared" si="48"/>
        <v>22963.360000000001</v>
      </c>
      <c r="G148" s="35"/>
      <c r="H148" s="36">
        <v>45722.879999999997</v>
      </c>
      <c r="I148" s="24">
        <f t="shared" si="49"/>
        <v>8687.3472000000002</v>
      </c>
      <c r="J148" s="25">
        <f t="shared" si="50"/>
        <v>54410.227199999994</v>
      </c>
      <c r="K148" s="37">
        <v>42336</v>
      </c>
      <c r="L148" s="24">
        <f t="shared" si="51"/>
        <v>8043.84</v>
      </c>
      <c r="M148" s="38">
        <f t="shared" si="52"/>
        <v>50379.839999999997</v>
      </c>
      <c r="N148" s="36">
        <v>37800</v>
      </c>
      <c r="O148" s="24">
        <f t="shared" si="53"/>
        <v>7182</v>
      </c>
      <c r="P148" s="25">
        <f t="shared" si="54"/>
        <v>44982</v>
      </c>
      <c r="R148" s="44">
        <f t="shared" si="55"/>
        <v>37205.56</v>
      </c>
      <c r="T148" s="45">
        <f t="shared" si="56"/>
        <v>0.83278620689655158</v>
      </c>
      <c r="V148" s="5">
        <f t="shared" si="57"/>
        <v>27171.289152389789</v>
      </c>
      <c r="W148" s="5">
        <f t="shared" si="58"/>
        <v>47239.83084761021</v>
      </c>
      <c r="X148" s="5" t="str">
        <f t="shared" si="59"/>
        <v/>
      </c>
      <c r="Y148" s="5">
        <f t="shared" si="60"/>
        <v>45722.879999999997</v>
      </c>
      <c r="Z148" s="5">
        <f t="shared" si="61"/>
        <v>42336</v>
      </c>
      <c r="AA148" s="5">
        <f t="shared" si="62"/>
        <v>37800</v>
      </c>
      <c r="AC148" s="39">
        <f t="shared" si="71"/>
        <v>37800</v>
      </c>
      <c r="AD148" s="5">
        <f t="shared" si="63"/>
        <v>37205.56</v>
      </c>
      <c r="AE148" s="5">
        <f t="shared" si="64"/>
        <v>22963.360000000001</v>
      </c>
      <c r="AF148" s="5">
        <f t="shared" si="65"/>
        <v>36003.328965999484</v>
      </c>
      <c r="AG148" s="5">
        <f t="shared" si="66"/>
        <v>10034.270847610209</v>
      </c>
      <c r="AH148" s="51">
        <f t="shared" si="67"/>
        <v>0.26969815392135504</v>
      </c>
      <c r="AJ148" s="39">
        <f t="shared" si="68"/>
        <v>36003</v>
      </c>
      <c r="AK148" s="5">
        <f t="shared" si="69"/>
        <v>6841</v>
      </c>
      <c r="AL148" s="40">
        <f t="shared" si="70"/>
        <v>42844</v>
      </c>
    </row>
    <row r="149" spans="1:38" ht="63" customHeight="1" x14ac:dyDescent="0.25">
      <c r="A149" s="1">
        <v>147</v>
      </c>
      <c r="B149" s="9" t="s">
        <v>388</v>
      </c>
      <c r="C149" s="97" t="s">
        <v>2</v>
      </c>
      <c r="D149" s="41"/>
      <c r="E149" s="43">
        <v>434900</v>
      </c>
      <c r="F149" s="42">
        <f t="shared" si="48"/>
        <v>491958.88</v>
      </c>
      <c r="G149" s="35"/>
      <c r="H149" s="36">
        <v>1145733.1200000001</v>
      </c>
      <c r="I149" s="24">
        <f t="shared" si="49"/>
        <v>217689.29280000002</v>
      </c>
      <c r="J149" s="25">
        <f t="shared" si="50"/>
        <v>1363422.4128</v>
      </c>
      <c r="K149" s="37">
        <v>1060864</v>
      </c>
      <c r="L149" s="24">
        <f t="shared" si="51"/>
        <v>201564.16</v>
      </c>
      <c r="M149" s="38">
        <f t="shared" si="52"/>
        <v>1262428.1599999999</v>
      </c>
      <c r="N149" s="36">
        <v>947200</v>
      </c>
      <c r="O149" s="24">
        <f t="shared" si="53"/>
        <v>179968</v>
      </c>
      <c r="P149" s="25">
        <f t="shared" si="54"/>
        <v>1127168</v>
      </c>
      <c r="R149" s="44">
        <f t="shared" si="55"/>
        <v>911439</v>
      </c>
      <c r="T149" s="45">
        <f t="shared" si="56"/>
        <v>1.0957438491607265</v>
      </c>
      <c r="V149" s="5">
        <f t="shared" si="57"/>
        <v>620197.98555332271</v>
      </c>
      <c r="W149" s="5">
        <f t="shared" si="58"/>
        <v>1202680.0144466772</v>
      </c>
      <c r="X149" s="5" t="str">
        <f t="shared" si="59"/>
        <v/>
      </c>
      <c r="Y149" s="5">
        <f t="shared" si="60"/>
        <v>1145733.1200000001</v>
      </c>
      <c r="Z149" s="5">
        <f t="shared" si="61"/>
        <v>1060864</v>
      </c>
      <c r="AA149" s="5">
        <f t="shared" si="62"/>
        <v>947200</v>
      </c>
      <c r="AC149" s="39">
        <f t="shared" si="71"/>
        <v>947200</v>
      </c>
      <c r="AD149" s="5">
        <f t="shared" si="63"/>
        <v>911439</v>
      </c>
      <c r="AE149" s="5">
        <f t="shared" si="64"/>
        <v>491958.88</v>
      </c>
      <c r="AF149" s="5">
        <f t="shared" si="65"/>
        <v>867517.84739534778</v>
      </c>
      <c r="AG149" s="5">
        <f t="shared" si="66"/>
        <v>291241.01444667729</v>
      </c>
      <c r="AH149" s="51">
        <f t="shared" si="67"/>
        <v>0.31953977660235877</v>
      </c>
      <c r="AJ149" s="39">
        <f t="shared" si="68"/>
        <v>867518</v>
      </c>
      <c r="AK149" s="5">
        <f t="shared" si="69"/>
        <v>164828</v>
      </c>
      <c r="AL149" s="40">
        <f t="shared" si="70"/>
        <v>1032346</v>
      </c>
    </row>
    <row r="150" spans="1:38" ht="50.1" customHeight="1" x14ac:dyDescent="0.25">
      <c r="A150" s="1">
        <v>148</v>
      </c>
      <c r="B150" s="9" t="s">
        <v>425</v>
      </c>
      <c r="C150" s="97" t="s">
        <v>2</v>
      </c>
      <c r="D150" s="41"/>
      <c r="E150" s="43">
        <v>54621.848739495799</v>
      </c>
      <c r="F150" s="42">
        <f t="shared" si="48"/>
        <v>61788.23529411765</v>
      </c>
      <c r="G150" s="35"/>
      <c r="H150" s="36">
        <v>166682.88</v>
      </c>
      <c r="I150" s="24">
        <f t="shared" si="49"/>
        <v>31669.747200000002</v>
      </c>
      <c r="J150" s="25">
        <f t="shared" si="50"/>
        <v>198352.62720000002</v>
      </c>
      <c r="K150" s="37">
        <v>154336</v>
      </c>
      <c r="L150" s="24">
        <f t="shared" si="51"/>
        <v>29323.84</v>
      </c>
      <c r="M150" s="38">
        <f t="shared" si="52"/>
        <v>183659.84</v>
      </c>
      <c r="N150" s="36">
        <v>137800</v>
      </c>
      <c r="O150" s="24">
        <f t="shared" si="53"/>
        <v>26182</v>
      </c>
      <c r="P150" s="25">
        <f t="shared" si="54"/>
        <v>163982</v>
      </c>
      <c r="R150" s="44">
        <f t="shared" si="55"/>
        <v>130151.77882352941</v>
      </c>
      <c r="T150" s="45">
        <f t="shared" si="56"/>
        <v>1.3827787199999999</v>
      </c>
      <c r="V150" s="5">
        <f t="shared" si="57"/>
        <v>83065.095362279011</v>
      </c>
      <c r="W150" s="5">
        <f t="shared" si="58"/>
        <v>177238.46228477982</v>
      </c>
      <c r="X150" s="5" t="str">
        <f t="shared" si="59"/>
        <v/>
      </c>
      <c r="Y150" s="5">
        <f t="shared" si="60"/>
        <v>166682.88</v>
      </c>
      <c r="Z150" s="5">
        <f t="shared" si="61"/>
        <v>154336</v>
      </c>
      <c r="AA150" s="5">
        <f t="shared" si="62"/>
        <v>137800</v>
      </c>
      <c r="AC150" s="39">
        <f t="shared" si="71"/>
        <v>137800</v>
      </c>
      <c r="AD150" s="5">
        <f t="shared" si="63"/>
        <v>130151.77882352941</v>
      </c>
      <c r="AE150" s="5">
        <f t="shared" si="64"/>
        <v>61788.23529411765</v>
      </c>
      <c r="AF150" s="5">
        <f t="shared" si="65"/>
        <v>121654.53731037596</v>
      </c>
      <c r="AG150" s="5">
        <f t="shared" si="66"/>
        <v>47086.683461250403</v>
      </c>
      <c r="AH150" s="51">
        <f t="shared" si="67"/>
        <v>0.36178286525837222</v>
      </c>
      <c r="AJ150" s="39">
        <f t="shared" si="68"/>
        <v>121655</v>
      </c>
      <c r="AK150" s="5">
        <f t="shared" si="69"/>
        <v>23114</v>
      </c>
      <c r="AL150" s="40">
        <f t="shared" si="70"/>
        <v>144769</v>
      </c>
    </row>
    <row r="151" spans="1:38" ht="50.1" customHeight="1" x14ac:dyDescent="0.25">
      <c r="A151" s="1">
        <v>149</v>
      </c>
      <c r="B151" s="9" t="s">
        <v>385</v>
      </c>
      <c r="C151" s="97" t="s">
        <v>2</v>
      </c>
      <c r="D151" s="41"/>
      <c r="E151" s="43">
        <v>54760</v>
      </c>
      <c r="F151" s="42">
        <f t="shared" si="48"/>
        <v>61944.512000000002</v>
      </c>
      <c r="G151" s="35"/>
      <c r="H151" s="36">
        <v>120597.12</v>
      </c>
      <c r="I151" s="24">
        <f t="shared" si="49"/>
        <v>22913.452799999999</v>
      </c>
      <c r="J151" s="25">
        <f t="shared" si="50"/>
        <v>143510.57279999999</v>
      </c>
      <c r="K151" s="37">
        <v>111664</v>
      </c>
      <c r="L151" s="24">
        <f t="shared" si="51"/>
        <v>21216.16</v>
      </c>
      <c r="M151" s="38">
        <f t="shared" si="52"/>
        <v>132880.16</v>
      </c>
      <c r="N151" s="36">
        <v>99700</v>
      </c>
      <c r="O151" s="24">
        <f t="shared" si="53"/>
        <v>18943</v>
      </c>
      <c r="P151" s="25">
        <f t="shared" si="54"/>
        <v>118643</v>
      </c>
      <c r="R151" s="44">
        <f t="shared" si="55"/>
        <v>98476.407999999996</v>
      </c>
      <c r="T151" s="45">
        <f t="shared" si="56"/>
        <v>0.7983273922571219</v>
      </c>
      <c r="V151" s="5">
        <f t="shared" si="57"/>
        <v>72660.94051193069</v>
      </c>
      <c r="W151" s="5">
        <f t="shared" si="58"/>
        <v>124291.8754880693</v>
      </c>
      <c r="X151" s="5" t="str">
        <f t="shared" si="59"/>
        <v/>
      </c>
      <c r="Y151" s="5">
        <f t="shared" si="60"/>
        <v>120597.12</v>
      </c>
      <c r="Z151" s="5">
        <f t="shared" si="61"/>
        <v>111664</v>
      </c>
      <c r="AA151" s="5">
        <f t="shared" si="62"/>
        <v>99700</v>
      </c>
      <c r="AC151" s="39">
        <f t="shared" si="71"/>
        <v>99700</v>
      </c>
      <c r="AD151" s="5">
        <f t="shared" si="63"/>
        <v>98476.407999999996</v>
      </c>
      <c r="AE151" s="5">
        <f t="shared" si="64"/>
        <v>61944.512000000002</v>
      </c>
      <c r="AF151" s="5">
        <f t="shared" si="65"/>
        <v>95496.406146855326</v>
      </c>
      <c r="AG151" s="5">
        <f t="shared" si="66"/>
        <v>25815.467488069309</v>
      </c>
      <c r="AH151" s="51">
        <f t="shared" si="67"/>
        <v>0.26214875229881773</v>
      </c>
      <c r="AJ151" s="39">
        <f t="shared" si="68"/>
        <v>95496</v>
      </c>
      <c r="AK151" s="5">
        <f t="shared" si="69"/>
        <v>18144</v>
      </c>
      <c r="AL151" s="40">
        <f t="shared" si="70"/>
        <v>113640</v>
      </c>
    </row>
    <row r="152" spans="1:38" ht="50.1" customHeight="1" x14ac:dyDescent="0.25">
      <c r="A152" s="1">
        <v>150</v>
      </c>
      <c r="B152" s="9" t="s">
        <v>81</v>
      </c>
      <c r="C152" s="97" t="s">
        <v>2</v>
      </c>
      <c r="D152" s="41"/>
      <c r="E152" s="43">
        <v>34900</v>
      </c>
      <c r="F152" s="42">
        <f t="shared" si="48"/>
        <v>39478.879999999997</v>
      </c>
      <c r="G152" s="35"/>
      <c r="H152" s="36">
        <v>57818.879999999997</v>
      </c>
      <c r="I152" s="24">
        <f t="shared" si="49"/>
        <v>10985.5872</v>
      </c>
      <c r="J152" s="25">
        <f t="shared" si="50"/>
        <v>68804.467199999999</v>
      </c>
      <c r="K152" s="37">
        <v>53536</v>
      </c>
      <c r="L152" s="24">
        <f t="shared" si="51"/>
        <v>10171.84</v>
      </c>
      <c r="M152" s="38">
        <f t="shared" si="52"/>
        <v>63707.839999999997</v>
      </c>
      <c r="N152" s="36">
        <v>47800</v>
      </c>
      <c r="O152" s="24">
        <f t="shared" si="53"/>
        <v>9082</v>
      </c>
      <c r="P152" s="25">
        <f t="shared" si="54"/>
        <v>56882</v>
      </c>
      <c r="R152" s="44">
        <f t="shared" si="55"/>
        <v>49658.44</v>
      </c>
      <c r="T152" s="45">
        <f t="shared" si="56"/>
        <v>0.42287793696275078</v>
      </c>
      <c r="V152" s="5">
        <f t="shared" si="57"/>
        <v>41727.372531401175</v>
      </c>
      <c r="W152" s="5">
        <f t="shared" si="58"/>
        <v>57589.507468598829</v>
      </c>
      <c r="X152" s="5" t="str">
        <f t="shared" si="59"/>
        <v/>
      </c>
      <c r="Y152" s="5" t="str">
        <f t="shared" si="60"/>
        <v/>
      </c>
      <c r="Z152" s="5">
        <f t="shared" si="61"/>
        <v>53536</v>
      </c>
      <c r="AA152" s="5">
        <f t="shared" si="62"/>
        <v>47800</v>
      </c>
      <c r="AC152" s="39">
        <f t="shared" si="71"/>
        <v>47800</v>
      </c>
      <c r="AD152" s="5">
        <f t="shared" si="63"/>
        <v>49658.44</v>
      </c>
      <c r="AE152" s="5">
        <f t="shared" si="64"/>
        <v>39478.879999999997</v>
      </c>
      <c r="AF152" s="5">
        <f t="shared" si="65"/>
        <v>49161.721082639349</v>
      </c>
      <c r="AG152" s="5">
        <f t="shared" si="66"/>
        <v>7931.0674685988297</v>
      </c>
      <c r="AH152" s="51">
        <f t="shared" si="67"/>
        <v>0.15971237655872456</v>
      </c>
      <c r="AJ152" s="39">
        <f t="shared" si="68"/>
        <v>49162</v>
      </c>
      <c r="AK152" s="5">
        <f t="shared" si="69"/>
        <v>9341</v>
      </c>
      <c r="AL152" s="40">
        <f t="shared" si="70"/>
        <v>58503</v>
      </c>
    </row>
    <row r="153" spans="1:38" ht="50.1" customHeight="1" x14ac:dyDescent="0.25">
      <c r="A153" s="1">
        <v>151</v>
      </c>
      <c r="B153" s="9" t="s">
        <v>82</v>
      </c>
      <c r="C153" s="97" t="s">
        <v>2</v>
      </c>
      <c r="D153" s="41"/>
      <c r="E153" s="43">
        <v>54900</v>
      </c>
      <c r="F153" s="42">
        <f t="shared" si="48"/>
        <v>62102.879999999997</v>
      </c>
      <c r="G153" s="35"/>
      <c r="H153" s="36">
        <v>118298.88</v>
      </c>
      <c r="I153" s="24">
        <f t="shared" si="49"/>
        <v>22476.787200000002</v>
      </c>
      <c r="J153" s="25">
        <f t="shared" si="50"/>
        <v>140775.6672</v>
      </c>
      <c r="K153" s="37">
        <v>109536</v>
      </c>
      <c r="L153" s="24">
        <f t="shared" si="51"/>
        <v>20811.84</v>
      </c>
      <c r="M153" s="38">
        <f t="shared" si="52"/>
        <v>130347.84</v>
      </c>
      <c r="N153" s="36">
        <v>97800</v>
      </c>
      <c r="O153" s="24">
        <f t="shared" si="53"/>
        <v>18582</v>
      </c>
      <c r="P153" s="25">
        <f t="shared" si="54"/>
        <v>116382</v>
      </c>
      <c r="R153" s="44">
        <f t="shared" si="55"/>
        <v>96934.44</v>
      </c>
      <c r="T153" s="45">
        <f t="shared" si="56"/>
        <v>0.76565464480874323</v>
      </c>
      <c r="V153" s="5">
        <f t="shared" si="57"/>
        <v>72241.489743604965</v>
      </c>
      <c r="W153" s="5">
        <f t="shared" si="58"/>
        <v>121627.39025639504</v>
      </c>
      <c r="X153" s="5" t="str">
        <f t="shared" si="59"/>
        <v/>
      </c>
      <c r="Y153" s="5">
        <f t="shared" si="60"/>
        <v>118298.88</v>
      </c>
      <c r="Z153" s="5">
        <f t="shared" si="61"/>
        <v>109536</v>
      </c>
      <c r="AA153" s="5">
        <f t="shared" si="62"/>
        <v>97800</v>
      </c>
      <c r="AC153" s="39">
        <f t="shared" si="71"/>
        <v>97800</v>
      </c>
      <c r="AD153" s="5">
        <f t="shared" si="63"/>
        <v>96934.44</v>
      </c>
      <c r="AE153" s="5">
        <f t="shared" si="64"/>
        <v>62102.879999999997</v>
      </c>
      <c r="AF153" s="5">
        <f t="shared" si="65"/>
        <v>94188.314772522252</v>
      </c>
      <c r="AG153" s="5">
        <f t="shared" si="66"/>
        <v>24692.950256395034</v>
      </c>
      <c r="AH153" s="51">
        <f t="shared" si="67"/>
        <v>0.25473866931500333</v>
      </c>
      <c r="AJ153" s="39">
        <f t="shared" si="68"/>
        <v>94188</v>
      </c>
      <c r="AK153" s="5">
        <f t="shared" si="69"/>
        <v>17896</v>
      </c>
      <c r="AL153" s="40">
        <f t="shared" si="70"/>
        <v>112084</v>
      </c>
    </row>
    <row r="154" spans="1:38" ht="50.1" customHeight="1" x14ac:dyDescent="0.25">
      <c r="A154" s="1">
        <v>152</v>
      </c>
      <c r="B154" s="9" t="s">
        <v>183</v>
      </c>
      <c r="C154" s="97" t="s">
        <v>2</v>
      </c>
      <c r="D154" s="41"/>
      <c r="E154" s="43">
        <v>56303</v>
      </c>
      <c r="F154" s="42">
        <f t="shared" si="48"/>
        <v>63689.953600000001</v>
      </c>
      <c r="G154" s="35"/>
      <c r="H154" s="36">
        <v>96526.080000000002</v>
      </c>
      <c r="I154" s="24">
        <f t="shared" si="49"/>
        <v>18339.9552</v>
      </c>
      <c r="J154" s="25">
        <f t="shared" si="50"/>
        <v>114866.0352</v>
      </c>
      <c r="K154" s="37">
        <v>89376</v>
      </c>
      <c r="L154" s="24">
        <f t="shared" si="51"/>
        <v>16981.439999999999</v>
      </c>
      <c r="M154" s="38">
        <f t="shared" si="52"/>
        <v>106357.44</v>
      </c>
      <c r="N154" s="36">
        <v>79800</v>
      </c>
      <c r="O154" s="24">
        <f t="shared" si="53"/>
        <v>15162</v>
      </c>
      <c r="P154" s="25">
        <f t="shared" si="54"/>
        <v>94962</v>
      </c>
      <c r="R154" s="44">
        <f t="shared" si="55"/>
        <v>82348.008399999992</v>
      </c>
      <c r="T154" s="45">
        <f t="shared" si="56"/>
        <v>0.46258651226399999</v>
      </c>
      <c r="V154" s="5">
        <f t="shared" si="57"/>
        <v>68146.767421941346</v>
      </c>
      <c r="W154" s="5">
        <f t="shared" si="58"/>
        <v>96549.249378058637</v>
      </c>
      <c r="X154" s="5" t="str">
        <f t="shared" si="59"/>
        <v/>
      </c>
      <c r="Y154" s="5">
        <f t="shared" si="60"/>
        <v>96526.080000000002</v>
      </c>
      <c r="Z154" s="5">
        <f t="shared" si="61"/>
        <v>89376</v>
      </c>
      <c r="AA154" s="5">
        <f t="shared" si="62"/>
        <v>79800</v>
      </c>
      <c r="AC154" s="39">
        <f t="shared" si="71"/>
        <v>79800</v>
      </c>
      <c r="AD154" s="5">
        <f t="shared" si="63"/>
        <v>82348.008399999992</v>
      </c>
      <c r="AE154" s="5">
        <f t="shared" si="64"/>
        <v>63689.953600000001</v>
      </c>
      <c r="AF154" s="5">
        <f t="shared" si="65"/>
        <v>81373.847714899108</v>
      </c>
      <c r="AG154" s="5">
        <f t="shared" si="66"/>
        <v>14201.240978058642</v>
      </c>
      <c r="AH154" s="51">
        <f t="shared" si="67"/>
        <v>0.17245397009575575</v>
      </c>
      <c r="AJ154" s="39">
        <f t="shared" si="68"/>
        <v>81374</v>
      </c>
      <c r="AK154" s="5">
        <f t="shared" si="69"/>
        <v>15461</v>
      </c>
      <c r="AL154" s="40">
        <f t="shared" si="70"/>
        <v>96835</v>
      </c>
    </row>
    <row r="155" spans="1:38" ht="50.1" customHeight="1" x14ac:dyDescent="0.25">
      <c r="A155" s="1">
        <v>153</v>
      </c>
      <c r="B155" s="9" t="s">
        <v>83</v>
      </c>
      <c r="C155" s="97" t="s">
        <v>2</v>
      </c>
      <c r="D155" s="41"/>
      <c r="E155" s="43">
        <v>64826</v>
      </c>
      <c r="F155" s="42">
        <f t="shared" si="48"/>
        <v>73331.171199999997</v>
      </c>
      <c r="G155" s="35"/>
      <c r="H155" s="36">
        <v>75479.039999999994</v>
      </c>
      <c r="I155" s="24">
        <f t="shared" si="49"/>
        <v>14341.017599999997</v>
      </c>
      <c r="J155" s="25">
        <f t="shared" si="50"/>
        <v>89820.057599999986</v>
      </c>
      <c r="K155" s="37">
        <v>69888</v>
      </c>
      <c r="L155" s="24">
        <f t="shared" si="51"/>
        <v>13278.72</v>
      </c>
      <c r="M155" s="38">
        <f t="shared" si="52"/>
        <v>83166.720000000001</v>
      </c>
      <c r="N155" s="36">
        <v>62400</v>
      </c>
      <c r="O155" s="24">
        <f t="shared" si="53"/>
        <v>11856</v>
      </c>
      <c r="P155" s="25">
        <f t="shared" si="54"/>
        <v>74256</v>
      </c>
      <c r="R155" s="44">
        <f t="shared" si="55"/>
        <v>70274.552800000005</v>
      </c>
      <c r="T155" s="45">
        <f t="shared" si="56"/>
        <v>8.4048881621571661E-2</v>
      </c>
      <c r="V155" s="5">
        <f t="shared" si="57"/>
        <v>64541.967347072212</v>
      </c>
      <c r="W155" s="5">
        <f t="shared" si="58"/>
        <v>76007.138252927791</v>
      </c>
      <c r="X155" s="5">
        <f t="shared" si="59"/>
        <v>73331.171199999997</v>
      </c>
      <c r="Y155" s="5">
        <f t="shared" si="60"/>
        <v>75479.039999999994</v>
      </c>
      <c r="Z155" s="5">
        <f t="shared" si="61"/>
        <v>69888</v>
      </c>
      <c r="AA155" s="5" t="str">
        <f t="shared" si="62"/>
        <v/>
      </c>
      <c r="AC155" s="39">
        <f t="shared" si="71"/>
        <v>69888</v>
      </c>
      <c r="AD155" s="5">
        <f t="shared" si="63"/>
        <v>70274.552800000005</v>
      </c>
      <c r="AE155" s="5">
        <f t="shared" si="64"/>
        <v>62400</v>
      </c>
      <c r="AF155" s="5">
        <f t="shared" si="65"/>
        <v>70093.145174287813</v>
      </c>
      <c r="AG155" s="5">
        <f t="shared" si="66"/>
        <v>5732.5854529277913</v>
      </c>
      <c r="AH155" s="51">
        <f t="shared" si="67"/>
        <v>8.1574129247646968E-2</v>
      </c>
      <c r="AJ155" s="39">
        <f t="shared" si="68"/>
        <v>70093</v>
      </c>
      <c r="AK155" s="5">
        <f t="shared" si="69"/>
        <v>13318</v>
      </c>
      <c r="AL155" s="40">
        <f t="shared" si="70"/>
        <v>83411</v>
      </c>
    </row>
    <row r="156" spans="1:38" ht="50.1" customHeight="1" x14ac:dyDescent="0.25">
      <c r="A156" s="1">
        <v>154</v>
      </c>
      <c r="B156" s="9" t="s">
        <v>84</v>
      </c>
      <c r="C156" s="97" t="s">
        <v>2</v>
      </c>
      <c r="D156" s="41"/>
      <c r="E156" s="43">
        <v>1160</v>
      </c>
      <c r="F156" s="42">
        <f t="shared" si="48"/>
        <v>1312.192</v>
      </c>
      <c r="G156" s="35"/>
      <c r="H156" s="36">
        <v>2903.04</v>
      </c>
      <c r="I156" s="24">
        <f t="shared" si="49"/>
        <v>551.57760000000007</v>
      </c>
      <c r="J156" s="25">
        <f t="shared" si="50"/>
        <v>3454.6176</v>
      </c>
      <c r="K156" s="37">
        <v>2688</v>
      </c>
      <c r="L156" s="24">
        <f t="shared" si="51"/>
        <v>510.72</v>
      </c>
      <c r="M156" s="38">
        <f t="shared" si="52"/>
        <v>3198.7200000000003</v>
      </c>
      <c r="N156" s="36">
        <v>2400</v>
      </c>
      <c r="O156" s="24">
        <f t="shared" si="53"/>
        <v>456</v>
      </c>
      <c r="P156" s="25">
        <f t="shared" si="54"/>
        <v>2856</v>
      </c>
      <c r="R156" s="44">
        <f t="shared" si="55"/>
        <v>2325.808</v>
      </c>
      <c r="T156" s="45">
        <f t="shared" si="56"/>
        <v>1.005006896551724</v>
      </c>
      <c r="V156" s="5">
        <f t="shared" si="57"/>
        <v>1619.3375063939332</v>
      </c>
      <c r="W156" s="5">
        <f t="shared" si="58"/>
        <v>3032.2784936060671</v>
      </c>
      <c r="X156" s="5" t="str">
        <f t="shared" si="59"/>
        <v/>
      </c>
      <c r="Y156" s="5">
        <f t="shared" si="60"/>
        <v>2903.04</v>
      </c>
      <c r="Z156" s="5">
        <f t="shared" si="61"/>
        <v>2688</v>
      </c>
      <c r="AA156" s="5">
        <f t="shared" si="62"/>
        <v>2400</v>
      </c>
      <c r="AC156" s="39">
        <f t="shared" si="71"/>
        <v>2400</v>
      </c>
      <c r="AD156" s="5">
        <f t="shared" si="63"/>
        <v>2325.808</v>
      </c>
      <c r="AE156" s="5">
        <f t="shared" si="64"/>
        <v>1312.192</v>
      </c>
      <c r="AF156" s="5">
        <f t="shared" si="65"/>
        <v>2226.5001458200572</v>
      </c>
      <c r="AG156" s="5">
        <f t="shared" si="66"/>
        <v>706.47049360606684</v>
      </c>
      <c r="AH156" s="51">
        <f t="shared" si="67"/>
        <v>0.30375271458609948</v>
      </c>
      <c r="AJ156" s="39">
        <f t="shared" si="68"/>
        <v>2227</v>
      </c>
      <c r="AK156" s="5">
        <f t="shared" si="69"/>
        <v>423</v>
      </c>
      <c r="AL156" s="40">
        <f t="shared" si="70"/>
        <v>2650</v>
      </c>
    </row>
    <row r="157" spans="1:38" ht="50.1" customHeight="1" x14ac:dyDescent="0.25">
      <c r="A157" s="1">
        <v>155</v>
      </c>
      <c r="B157" s="9" t="s">
        <v>197</v>
      </c>
      <c r="C157" s="97" t="s">
        <v>2</v>
      </c>
      <c r="D157" s="41"/>
      <c r="E157" s="43">
        <v>6436</v>
      </c>
      <c r="F157" s="42">
        <f t="shared" si="48"/>
        <v>7280.4031999999997</v>
      </c>
      <c r="G157" s="35"/>
      <c r="H157" s="36">
        <v>21530.880000000001</v>
      </c>
      <c r="I157" s="24">
        <f t="shared" si="49"/>
        <v>4090.8672000000001</v>
      </c>
      <c r="J157" s="25">
        <f t="shared" si="50"/>
        <v>25621.747200000002</v>
      </c>
      <c r="K157" s="37">
        <v>19936</v>
      </c>
      <c r="L157" s="24">
        <f t="shared" si="51"/>
        <v>3787.84</v>
      </c>
      <c r="M157" s="38">
        <f t="shared" si="52"/>
        <v>23723.84</v>
      </c>
      <c r="N157" s="36">
        <v>17800</v>
      </c>
      <c r="O157" s="24">
        <f t="shared" si="53"/>
        <v>3382</v>
      </c>
      <c r="P157" s="25">
        <f t="shared" si="54"/>
        <v>21182</v>
      </c>
      <c r="R157" s="44">
        <f t="shared" si="55"/>
        <v>16636.820800000001</v>
      </c>
      <c r="T157" s="45">
        <f t="shared" si="56"/>
        <v>1.5849628340584216</v>
      </c>
      <c r="V157" s="5">
        <f t="shared" si="57"/>
        <v>10214.673313794685</v>
      </c>
      <c r="W157" s="5">
        <f t="shared" si="58"/>
        <v>23058.968286205316</v>
      </c>
      <c r="X157" s="5" t="str">
        <f t="shared" si="59"/>
        <v/>
      </c>
      <c r="Y157" s="5">
        <f t="shared" si="60"/>
        <v>21530.880000000001</v>
      </c>
      <c r="Z157" s="5">
        <f t="shared" si="61"/>
        <v>19936</v>
      </c>
      <c r="AA157" s="5">
        <f t="shared" si="62"/>
        <v>17800</v>
      </c>
      <c r="AC157" s="39">
        <f t="shared" si="71"/>
        <v>17800</v>
      </c>
      <c r="AD157" s="5">
        <f t="shared" si="63"/>
        <v>16636.820800000001</v>
      </c>
      <c r="AE157" s="5">
        <f t="shared" si="64"/>
        <v>7280.4031999999997</v>
      </c>
      <c r="AF157" s="5">
        <f t="shared" si="65"/>
        <v>15357.439386796063</v>
      </c>
      <c r="AG157" s="5">
        <f t="shared" si="66"/>
        <v>6422.1474862053165</v>
      </c>
      <c r="AH157" s="51">
        <f t="shared" si="67"/>
        <v>0.38602011546613019</v>
      </c>
      <c r="AJ157" s="39">
        <f t="shared" si="68"/>
        <v>15357</v>
      </c>
      <c r="AK157" s="5">
        <f t="shared" si="69"/>
        <v>2918</v>
      </c>
      <c r="AL157" s="40">
        <f t="shared" si="70"/>
        <v>18275</v>
      </c>
    </row>
    <row r="158" spans="1:38" ht="50.1" customHeight="1" x14ac:dyDescent="0.25">
      <c r="A158" s="1">
        <v>156</v>
      </c>
      <c r="B158" s="9" t="s">
        <v>426</v>
      </c>
      <c r="C158" s="97" t="s">
        <v>93</v>
      </c>
      <c r="D158" s="41"/>
      <c r="E158" s="43">
        <v>10800</v>
      </c>
      <c r="F158" s="42">
        <f t="shared" si="48"/>
        <v>12216.96</v>
      </c>
      <c r="G158" s="35"/>
      <c r="H158" s="36">
        <v>31207.68</v>
      </c>
      <c r="I158" s="24">
        <f t="shared" si="49"/>
        <v>5929.4592000000002</v>
      </c>
      <c r="J158" s="25">
        <f t="shared" si="50"/>
        <v>37137.139199999998</v>
      </c>
      <c r="K158" s="37">
        <v>28896</v>
      </c>
      <c r="L158" s="24">
        <f t="shared" si="51"/>
        <v>5490.24</v>
      </c>
      <c r="M158" s="38">
        <f t="shared" si="52"/>
        <v>34386.239999999998</v>
      </c>
      <c r="N158" s="36">
        <v>25800</v>
      </c>
      <c r="O158" s="24">
        <f t="shared" si="53"/>
        <v>4902</v>
      </c>
      <c r="P158" s="25">
        <f t="shared" si="54"/>
        <v>30702</v>
      </c>
      <c r="R158" s="44">
        <f t="shared" si="55"/>
        <v>24530.16</v>
      </c>
      <c r="T158" s="45">
        <f t="shared" si="56"/>
        <v>1.2713111111111111</v>
      </c>
      <c r="V158" s="5">
        <f t="shared" si="57"/>
        <v>16027.665853739149</v>
      </c>
      <c r="W158" s="5">
        <f t="shared" si="58"/>
        <v>33032.654146260851</v>
      </c>
      <c r="X158" s="5" t="str">
        <f t="shared" si="59"/>
        <v/>
      </c>
      <c r="Y158" s="5">
        <f t="shared" si="60"/>
        <v>31207.68</v>
      </c>
      <c r="Z158" s="5">
        <f t="shared" si="61"/>
        <v>28896</v>
      </c>
      <c r="AA158" s="5">
        <f t="shared" si="62"/>
        <v>25800</v>
      </c>
      <c r="AC158" s="39">
        <f t="shared" si="71"/>
        <v>25800</v>
      </c>
      <c r="AD158" s="5">
        <f t="shared" si="63"/>
        <v>24530.16</v>
      </c>
      <c r="AE158" s="5">
        <f t="shared" si="64"/>
        <v>12216.96</v>
      </c>
      <c r="AF158" s="5">
        <f t="shared" si="65"/>
        <v>23089.818423018078</v>
      </c>
      <c r="AG158" s="5">
        <f t="shared" si="66"/>
        <v>8502.4941462608513</v>
      </c>
      <c r="AH158" s="51">
        <f t="shared" si="67"/>
        <v>0.3466138886277485</v>
      </c>
      <c r="AJ158" s="39">
        <f t="shared" si="68"/>
        <v>23090</v>
      </c>
      <c r="AK158" s="5">
        <f t="shared" si="69"/>
        <v>4387</v>
      </c>
      <c r="AL158" s="40">
        <f t="shared" si="70"/>
        <v>27477</v>
      </c>
    </row>
    <row r="159" spans="1:38" ht="50.1" customHeight="1" x14ac:dyDescent="0.25">
      <c r="A159" s="1">
        <v>157</v>
      </c>
      <c r="B159" s="9" t="s">
        <v>427</v>
      </c>
      <c r="C159" s="97" t="s">
        <v>93</v>
      </c>
      <c r="D159" s="41"/>
      <c r="E159" s="43">
        <v>121380</v>
      </c>
      <c r="F159" s="42">
        <f t="shared" si="48"/>
        <v>137305.05600000001</v>
      </c>
      <c r="G159" s="35"/>
      <c r="H159" s="36">
        <v>231275.51999999999</v>
      </c>
      <c r="I159" s="24">
        <f t="shared" si="49"/>
        <v>43942.3488</v>
      </c>
      <c r="J159" s="25">
        <f t="shared" si="50"/>
        <v>275217.8688</v>
      </c>
      <c r="K159" s="37">
        <v>214144</v>
      </c>
      <c r="L159" s="24">
        <f t="shared" si="51"/>
        <v>40687.360000000001</v>
      </c>
      <c r="M159" s="38">
        <f t="shared" si="52"/>
        <v>254831.35999999999</v>
      </c>
      <c r="N159" s="36">
        <v>191200</v>
      </c>
      <c r="O159" s="24">
        <f t="shared" si="53"/>
        <v>36328</v>
      </c>
      <c r="P159" s="25">
        <f t="shared" si="54"/>
        <v>227528</v>
      </c>
      <c r="R159" s="44">
        <f t="shared" si="55"/>
        <v>193481.144</v>
      </c>
      <c r="T159" s="45">
        <f t="shared" si="56"/>
        <v>0.59401173175152411</v>
      </c>
      <c r="V159" s="5">
        <f t="shared" si="57"/>
        <v>152589.72291016509</v>
      </c>
      <c r="W159" s="5">
        <f t="shared" si="58"/>
        <v>234372.56508983491</v>
      </c>
      <c r="X159" s="5" t="str">
        <f t="shared" si="59"/>
        <v/>
      </c>
      <c r="Y159" s="5">
        <f t="shared" si="60"/>
        <v>231275.51999999999</v>
      </c>
      <c r="Z159" s="5">
        <f t="shared" si="61"/>
        <v>214144</v>
      </c>
      <c r="AA159" s="5">
        <f t="shared" si="62"/>
        <v>191200</v>
      </c>
      <c r="AC159" s="39">
        <f t="shared" si="71"/>
        <v>191200</v>
      </c>
      <c r="AD159" s="5">
        <f t="shared" si="63"/>
        <v>193481.144</v>
      </c>
      <c r="AE159" s="5">
        <f t="shared" si="64"/>
        <v>137305.05600000001</v>
      </c>
      <c r="AF159" s="5">
        <f t="shared" si="65"/>
        <v>189890.1766747169</v>
      </c>
      <c r="AG159" s="5">
        <f t="shared" si="66"/>
        <v>40891.421089834912</v>
      </c>
      <c r="AH159" s="51">
        <f t="shared" si="67"/>
        <v>0.21134576860799889</v>
      </c>
      <c r="AJ159" s="39">
        <f t="shared" si="68"/>
        <v>189890</v>
      </c>
      <c r="AK159" s="5">
        <f t="shared" si="69"/>
        <v>36079</v>
      </c>
      <c r="AL159" s="40">
        <f t="shared" si="70"/>
        <v>225969</v>
      </c>
    </row>
    <row r="160" spans="1:38" ht="50.1" customHeight="1" x14ac:dyDescent="0.25">
      <c r="A160" s="1">
        <v>158</v>
      </c>
      <c r="B160" s="9" t="s">
        <v>428</v>
      </c>
      <c r="C160" s="97" t="s">
        <v>43</v>
      </c>
      <c r="D160" s="41"/>
      <c r="E160" s="43">
        <v>391512.60504201683</v>
      </c>
      <c r="F160" s="42">
        <f t="shared" si="48"/>
        <v>442879.05882352946</v>
      </c>
      <c r="G160" s="35"/>
      <c r="H160" s="36">
        <v>1163393.28</v>
      </c>
      <c r="I160" s="24">
        <f t="shared" si="49"/>
        <v>221044.72320000001</v>
      </c>
      <c r="J160" s="25">
        <f t="shared" si="50"/>
        <v>1384438.0032000002</v>
      </c>
      <c r="K160" s="37">
        <v>1077216</v>
      </c>
      <c r="L160" s="24">
        <f t="shared" si="51"/>
        <v>204671.04</v>
      </c>
      <c r="M160" s="38">
        <f t="shared" si="52"/>
        <v>1281887.04</v>
      </c>
      <c r="N160" s="36">
        <v>961800</v>
      </c>
      <c r="O160" s="24">
        <f t="shared" si="53"/>
        <v>182742</v>
      </c>
      <c r="P160" s="25">
        <f t="shared" si="54"/>
        <v>1144542</v>
      </c>
      <c r="R160" s="44">
        <f t="shared" si="55"/>
        <v>911322.08470588236</v>
      </c>
      <c r="T160" s="45">
        <f t="shared" si="56"/>
        <v>1.3276953869929169</v>
      </c>
      <c r="V160" s="5">
        <f t="shared" si="57"/>
        <v>588290.83386531123</v>
      </c>
      <c r="W160" s="5">
        <f t="shared" si="58"/>
        <v>1234353.3355464535</v>
      </c>
      <c r="X160" s="5" t="str">
        <f t="shared" si="59"/>
        <v/>
      </c>
      <c r="Y160" s="5">
        <f t="shared" si="60"/>
        <v>1163393.28</v>
      </c>
      <c r="Z160" s="5">
        <f t="shared" si="61"/>
        <v>1077216</v>
      </c>
      <c r="AA160" s="5">
        <f t="shared" si="62"/>
        <v>961800</v>
      </c>
      <c r="AC160" s="39">
        <f t="shared" si="71"/>
        <v>961800</v>
      </c>
      <c r="AD160" s="5">
        <f t="shared" si="63"/>
        <v>911322.08470588236</v>
      </c>
      <c r="AE160" s="5">
        <f t="shared" si="64"/>
        <v>442879.05882352946</v>
      </c>
      <c r="AF160" s="5">
        <f t="shared" si="65"/>
        <v>854771.07242488861</v>
      </c>
      <c r="AG160" s="5">
        <f t="shared" si="66"/>
        <v>323031.25084057119</v>
      </c>
      <c r="AH160" s="51">
        <f t="shared" si="67"/>
        <v>0.35446441632633696</v>
      </c>
      <c r="AJ160" s="39">
        <f t="shared" si="68"/>
        <v>854771</v>
      </c>
      <c r="AK160" s="5">
        <f t="shared" si="69"/>
        <v>162406</v>
      </c>
      <c r="AL160" s="40">
        <f t="shared" si="70"/>
        <v>1017177</v>
      </c>
    </row>
    <row r="161" spans="1:38" ht="50.1" customHeight="1" x14ac:dyDescent="0.25">
      <c r="A161" s="1">
        <v>159</v>
      </c>
      <c r="B161" s="9" t="s">
        <v>85</v>
      </c>
      <c r="C161" s="97" t="s">
        <v>43</v>
      </c>
      <c r="D161" s="41"/>
      <c r="E161" s="43">
        <v>210924</v>
      </c>
      <c r="F161" s="42">
        <f t="shared" si="48"/>
        <v>238597.22879999998</v>
      </c>
      <c r="G161" s="35"/>
      <c r="H161" s="36">
        <v>750435.83999999997</v>
      </c>
      <c r="I161" s="24">
        <f t="shared" si="49"/>
        <v>142582.80959999998</v>
      </c>
      <c r="J161" s="25">
        <f t="shared" si="50"/>
        <v>893018.64959999989</v>
      </c>
      <c r="K161" s="37">
        <v>694848</v>
      </c>
      <c r="L161" s="24">
        <f t="shared" si="51"/>
        <v>132021.12</v>
      </c>
      <c r="M161" s="38">
        <f t="shared" si="52"/>
        <v>826869.12</v>
      </c>
      <c r="N161" s="36">
        <v>620400</v>
      </c>
      <c r="O161" s="24">
        <f t="shared" si="53"/>
        <v>117876</v>
      </c>
      <c r="P161" s="25">
        <f t="shared" si="54"/>
        <v>738276</v>
      </c>
      <c r="R161" s="44">
        <f t="shared" si="55"/>
        <v>576070.2672</v>
      </c>
      <c r="T161" s="45">
        <f t="shared" si="56"/>
        <v>1.7311745804175911</v>
      </c>
      <c r="V161" s="5">
        <f t="shared" si="57"/>
        <v>344867.12445605767</v>
      </c>
      <c r="W161" s="5">
        <f t="shared" si="58"/>
        <v>807273.40994394233</v>
      </c>
      <c r="X161" s="5" t="str">
        <f t="shared" si="59"/>
        <v/>
      </c>
      <c r="Y161" s="5">
        <f t="shared" si="60"/>
        <v>750435.83999999997</v>
      </c>
      <c r="Z161" s="5">
        <f t="shared" si="61"/>
        <v>694848</v>
      </c>
      <c r="AA161" s="5">
        <f t="shared" si="62"/>
        <v>620400</v>
      </c>
      <c r="AC161" s="39">
        <f t="shared" si="71"/>
        <v>620400</v>
      </c>
      <c r="AD161" s="5">
        <f t="shared" si="63"/>
        <v>576070.2672</v>
      </c>
      <c r="AE161" s="5">
        <f t="shared" si="64"/>
        <v>238597.22879999998</v>
      </c>
      <c r="AF161" s="5">
        <f t="shared" si="65"/>
        <v>527090.44183863711</v>
      </c>
      <c r="AG161" s="5">
        <f t="shared" si="66"/>
        <v>231203.14274394236</v>
      </c>
      <c r="AH161" s="51">
        <f t="shared" si="67"/>
        <v>0.40134538424923305</v>
      </c>
      <c r="AJ161" s="39">
        <f t="shared" si="68"/>
        <v>527090</v>
      </c>
      <c r="AK161" s="5">
        <f t="shared" si="69"/>
        <v>100147</v>
      </c>
      <c r="AL161" s="40">
        <f t="shared" si="70"/>
        <v>627237</v>
      </c>
    </row>
    <row r="162" spans="1:38" ht="50.1" customHeight="1" x14ac:dyDescent="0.25">
      <c r="A162" s="1">
        <v>160</v>
      </c>
      <c r="B162" s="9" t="s">
        <v>429</v>
      </c>
      <c r="C162" s="97" t="s">
        <v>89</v>
      </c>
      <c r="D162" s="41"/>
      <c r="E162" s="43">
        <v>90957.983193277309</v>
      </c>
      <c r="F162" s="42">
        <f t="shared" si="48"/>
        <v>102891.67058823528</v>
      </c>
      <c r="G162" s="35"/>
      <c r="H162" s="36">
        <v>210228.48000000001</v>
      </c>
      <c r="I162" s="24">
        <f t="shared" si="49"/>
        <v>39943.411200000002</v>
      </c>
      <c r="J162" s="25">
        <f t="shared" si="50"/>
        <v>250171.89120000001</v>
      </c>
      <c r="K162" s="37">
        <v>194656</v>
      </c>
      <c r="L162" s="24">
        <f t="shared" si="51"/>
        <v>36984.639999999999</v>
      </c>
      <c r="M162" s="38">
        <f t="shared" si="52"/>
        <v>231640.64</v>
      </c>
      <c r="N162" s="36">
        <v>173800</v>
      </c>
      <c r="O162" s="24">
        <f t="shared" si="53"/>
        <v>33022</v>
      </c>
      <c r="P162" s="25">
        <f t="shared" si="54"/>
        <v>206822</v>
      </c>
      <c r="R162" s="44">
        <f t="shared" si="55"/>
        <v>170394.03764705884</v>
      </c>
      <c r="T162" s="45">
        <f t="shared" si="56"/>
        <v>0.87332691056910594</v>
      </c>
      <c r="V162" s="5">
        <f t="shared" si="57"/>
        <v>122982.3803151357</v>
      </c>
      <c r="W162" s="5">
        <f t="shared" si="58"/>
        <v>217805.69497898198</v>
      </c>
      <c r="X162" s="5" t="str">
        <f t="shared" si="59"/>
        <v/>
      </c>
      <c r="Y162" s="5">
        <f t="shared" si="60"/>
        <v>210228.48000000001</v>
      </c>
      <c r="Z162" s="5">
        <f t="shared" si="61"/>
        <v>194656</v>
      </c>
      <c r="AA162" s="5">
        <f t="shared" si="62"/>
        <v>173800</v>
      </c>
      <c r="AC162" s="39">
        <f t="shared" si="71"/>
        <v>173800</v>
      </c>
      <c r="AD162" s="5">
        <f t="shared" si="63"/>
        <v>170394.03764705884</v>
      </c>
      <c r="AE162" s="5">
        <f t="shared" si="64"/>
        <v>102891.67058823528</v>
      </c>
      <c r="AF162" s="5">
        <f t="shared" si="65"/>
        <v>164474.03006315269</v>
      </c>
      <c r="AG162" s="5">
        <f t="shared" si="66"/>
        <v>47411.657331923147</v>
      </c>
      <c r="AH162" s="51">
        <f t="shared" si="67"/>
        <v>0.27824716161799057</v>
      </c>
      <c r="AJ162" s="39">
        <f t="shared" si="68"/>
        <v>164474</v>
      </c>
      <c r="AK162" s="5">
        <f t="shared" si="69"/>
        <v>31250</v>
      </c>
      <c r="AL162" s="40">
        <f t="shared" si="70"/>
        <v>195724</v>
      </c>
    </row>
    <row r="163" spans="1:38" ht="50.1" customHeight="1" x14ac:dyDescent="0.25">
      <c r="A163" s="1">
        <v>161</v>
      </c>
      <c r="B163" s="9" t="s">
        <v>86</v>
      </c>
      <c r="C163" s="97" t="s">
        <v>32</v>
      </c>
      <c r="D163" s="41"/>
      <c r="E163" s="43">
        <v>42900</v>
      </c>
      <c r="F163" s="42">
        <f t="shared" si="48"/>
        <v>48528.479999999996</v>
      </c>
      <c r="G163" s="35"/>
      <c r="H163" s="36">
        <v>235146.23999999999</v>
      </c>
      <c r="I163" s="24">
        <f t="shared" si="49"/>
        <v>44677.785599999996</v>
      </c>
      <c r="J163" s="25">
        <f t="shared" si="50"/>
        <v>279824.02559999999</v>
      </c>
      <c r="K163" s="37">
        <v>217728</v>
      </c>
      <c r="L163" s="24">
        <f t="shared" si="51"/>
        <v>41368.32</v>
      </c>
      <c r="M163" s="38">
        <f t="shared" si="52"/>
        <v>259096.32000000001</v>
      </c>
      <c r="N163" s="36">
        <v>194400</v>
      </c>
      <c r="O163" s="24">
        <f t="shared" si="53"/>
        <v>36936</v>
      </c>
      <c r="P163" s="25">
        <f t="shared" si="54"/>
        <v>231336</v>
      </c>
      <c r="R163" s="44">
        <f t="shared" si="55"/>
        <v>173950.68</v>
      </c>
      <c r="T163" s="45">
        <f t="shared" si="56"/>
        <v>3.0547944055944054</v>
      </c>
      <c r="V163" s="5">
        <f t="shared" si="57"/>
        <v>88685.889980128384</v>
      </c>
      <c r="W163" s="5">
        <f t="shared" si="58"/>
        <v>259215.4700198716</v>
      </c>
      <c r="X163" s="5" t="str">
        <f t="shared" si="59"/>
        <v/>
      </c>
      <c r="Y163" s="5">
        <f t="shared" si="60"/>
        <v>235146.23999999999</v>
      </c>
      <c r="Z163" s="5">
        <f t="shared" si="61"/>
        <v>217728</v>
      </c>
      <c r="AA163" s="5">
        <f t="shared" si="62"/>
        <v>194400</v>
      </c>
      <c r="AC163" s="39">
        <f t="shared" si="71"/>
        <v>194400</v>
      </c>
      <c r="AD163" s="5">
        <f t="shared" si="63"/>
        <v>173950.68</v>
      </c>
      <c r="AE163" s="5">
        <f t="shared" si="64"/>
        <v>48528.479999999996</v>
      </c>
      <c r="AF163" s="5">
        <f t="shared" si="65"/>
        <v>148247.13800251912</v>
      </c>
      <c r="AG163" s="5">
        <f t="shared" si="66"/>
        <v>85264.790019871609</v>
      </c>
      <c r="AH163" s="51">
        <f t="shared" si="67"/>
        <v>0.4901664656894219</v>
      </c>
      <c r="AJ163" s="39">
        <f t="shared" si="68"/>
        <v>148247</v>
      </c>
      <c r="AK163" s="5">
        <f t="shared" si="69"/>
        <v>28167</v>
      </c>
      <c r="AL163" s="40">
        <f t="shared" si="70"/>
        <v>176414</v>
      </c>
    </row>
    <row r="164" spans="1:38" ht="50.1" customHeight="1" x14ac:dyDescent="0.25">
      <c r="A164" s="1">
        <v>162</v>
      </c>
      <c r="B164" s="9" t="s">
        <v>87</v>
      </c>
      <c r="C164" s="97" t="s">
        <v>2</v>
      </c>
      <c r="D164" s="41"/>
      <c r="E164" s="43">
        <v>94365</v>
      </c>
      <c r="F164" s="42">
        <f t="shared" si="48"/>
        <v>106745.68799999999</v>
      </c>
      <c r="G164" s="35"/>
      <c r="H164" s="36">
        <v>196439.04000000001</v>
      </c>
      <c r="I164" s="24">
        <f t="shared" si="49"/>
        <v>37323.417600000001</v>
      </c>
      <c r="J164" s="25">
        <f t="shared" si="50"/>
        <v>233762.45760000002</v>
      </c>
      <c r="K164" s="37">
        <v>181888</v>
      </c>
      <c r="L164" s="24">
        <f t="shared" si="51"/>
        <v>34558.720000000001</v>
      </c>
      <c r="M164" s="38">
        <f t="shared" si="52"/>
        <v>216446.72</v>
      </c>
      <c r="N164" s="36">
        <v>162400</v>
      </c>
      <c r="O164" s="24">
        <f t="shared" si="53"/>
        <v>30856</v>
      </c>
      <c r="P164" s="25">
        <f t="shared" si="54"/>
        <v>193256</v>
      </c>
      <c r="R164" s="44">
        <f t="shared" si="55"/>
        <v>161868.182</v>
      </c>
      <c r="T164" s="45">
        <f t="shared" si="56"/>
        <v>0.71534130238965721</v>
      </c>
      <c r="V164" s="5">
        <f t="shared" si="57"/>
        <v>122562.92573244523</v>
      </c>
      <c r="W164" s="5">
        <f t="shared" si="58"/>
        <v>201173.43826755477</v>
      </c>
      <c r="X164" s="5" t="str">
        <f t="shared" si="59"/>
        <v/>
      </c>
      <c r="Y164" s="5">
        <f t="shared" si="60"/>
        <v>196439.04000000001</v>
      </c>
      <c r="Z164" s="5">
        <f t="shared" si="61"/>
        <v>181888</v>
      </c>
      <c r="AA164" s="5">
        <f t="shared" si="62"/>
        <v>162400</v>
      </c>
      <c r="AC164" s="39">
        <f t="shared" si="71"/>
        <v>162400</v>
      </c>
      <c r="AD164" s="5">
        <f t="shared" si="63"/>
        <v>161868.182</v>
      </c>
      <c r="AE164" s="5">
        <f t="shared" si="64"/>
        <v>106745.68799999999</v>
      </c>
      <c r="AF164" s="5">
        <f t="shared" si="65"/>
        <v>157758.24056639994</v>
      </c>
      <c r="AG164" s="5">
        <f t="shared" si="66"/>
        <v>39305.256267554767</v>
      </c>
      <c r="AH164" s="51">
        <f t="shared" si="67"/>
        <v>0.24282262135714089</v>
      </c>
      <c r="AJ164" s="39">
        <f t="shared" si="68"/>
        <v>157758</v>
      </c>
      <c r="AK164" s="5">
        <f t="shared" si="69"/>
        <v>29974</v>
      </c>
      <c r="AL164" s="40">
        <f t="shared" si="70"/>
        <v>187732</v>
      </c>
    </row>
    <row r="165" spans="1:38" ht="50.1" customHeight="1" x14ac:dyDescent="0.25">
      <c r="A165" s="1">
        <v>163</v>
      </c>
      <c r="B165" s="9" t="s">
        <v>88</v>
      </c>
      <c r="C165" s="97" t="s">
        <v>89</v>
      </c>
      <c r="D165" s="41"/>
      <c r="E165" s="43">
        <v>194478</v>
      </c>
      <c r="F165" s="42">
        <f t="shared" si="48"/>
        <v>219993.51360000001</v>
      </c>
      <c r="G165" s="35"/>
      <c r="H165" s="36">
        <v>508757.76000000001</v>
      </c>
      <c r="I165" s="24">
        <f t="shared" si="49"/>
        <v>96663.974399999992</v>
      </c>
      <c r="J165" s="25">
        <f t="shared" si="50"/>
        <v>605421.73439999996</v>
      </c>
      <c r="K165" s="37">
        <v>471072</v>
      </c>
      <c r="L165" s="24">
        <f t="shared" si="51"/>
        <v>89503.679999999993</v>
      </c>
      <c r="M165" s="38">
        <f t="shared" si="52"/>
        <v>560575.67999999993</v>
      </c>
      <c r="N165" s="36">
        <v>420600</v>
      </c>
      <c r="O165" s="24">
        <f t="shared" si="53"/>
        <v>79914</v>
      </c>
      <c r="P165" s="25">
        <f t="shared" si="54"/>
        <v>500514</v>
      </c>
      <c r="R165" s="44">
        <f t="shared" si="55"/>
        <v>405105.81839999999</v>
      </c>
      <c r="T165" s="45">
        <f t="shared" si="56"/>
        <v>1.0830418782587232</v>
      </c>
      <c r="V165" s="5">
        <f t="shared" si="57"/>
        <v>276521.34919245809</v>
      </c>
      <c r="W165" s="5">
        <f t="shared" si="58"/>
        <v>533690.28760754189</v>
      </c>
      <c r="X165" s="5" t="str">
        <f t="shared" si="59"/>
        <v/>
      </c>
      <c r="Y165" s="5">
        <f t="shared" si="60"/>
        <v>508757.76000000001</v>
      </c>
      <c r="Z165" s="5">
        <f t="shared" si="61"/>
        <v>471072</v>
      </c>
      <c r="AA165" s="5">
        <f t="shared" si="62"/>
        <v>420600</v>
      </c>
      <c r="AC165" s="39">
        <f t="shared" si="71"/>
        <v>420600</v>
      </c>
      <c r="AD165" s="5">
        <f t="shared" si="63"/>
        <v>405105.81839999999</v>
      </c>
      <c r="AE165" s="5">
        <f t="shared" si="64"/>
        <v>219993.51360000001</v>
      </c>
      <c r="AF165" s="5">
        <f t="shared" si="65"/>
        <v>385895.19457765674</v>
      </c>
      <c r="AG165" s="5">
        <f t="shared" si="66"/>
        <v>128584.46920754192</v>
      </c>
      <c r="AH165" s="51">
        <f t="shared" si="67"/>
        <v>0.31740958378578032</v>
      </c>
      <c r="AJ165" s="39">
        <f t="shared" si="68"/>
        <v>385895</v>
      </c>
      <c r="AK165" s="5">
        <f t="shared" si="69"/>
        <v>73320</v>
      </c>
      <c r="AL165" s="40">
        <f t="shared" si="70"/>
        <v>459215</v>
      </c>
    </row>
    <row r="166" spans="1:38" ht="50.1" customHeight="1" x14ac:dyDescent="0.25">
      <c r="A166" s="1">
        <v>164</v>
      </c>
      <c r="B166" s="9" t="s">
        <v>90</v>
      </c>
      <c r="C166" s="97" t="s">
        <v>2</v>
      </c>
      <c r="D166" s="41"/>
      <c r="E166" s="43">
        <v>4421</v>
      </c>
      <c r="F166" s="42">
        <f t="shared" si="48"/>
        <v>5001.0352000000003</v>
      </c>
      <c r="G166" s="35"/>
      <c r="H166" s="36">
        <v>22982.400000000001</v>
      </c>
      <c r="I166" s="24">
        <f t="shared" si="49"/>
        <v>4366.6559999999999</v>
      </c>
      <c r="J166" s="25">
        <f t="shared" si="50"/>
        <v>27349.056</v>
      </c>
      <c r="K166" s="37">
        <v>21280</v>
      </c>
      <c r="L166" s="24">
        <f t="shared" si="51"/>
        <v>4043.2</v>
      </c>
      <c r="M166" s="38">
        <f t="shared" si="52"/>
        <v>25323.200000000001</v>
      </c>
      <c r="N166" s="36">
        <v>19000</v>
      </c>
      <c r="O166" s="24">
        <f t="shared" si="53"/>
        <v>3610</v>
      </c>
      <c r="P166" s="25">
        <f t="shared" si="54"/>
        <v>22610</v>
      </c>
      <c r="R166" s="44">
        <f t="shared" si="55"/>
        <v>17065.858800000002</v>
      </c>
      <c r="T166" s="45">
        <f t="shared" si="56"/>
        <v>2.8601806831033705</v>
      </c>
      <c r="V166" s="5">
        <f t="shared" si="57"/>
        <v>8858.8431729995445</v>
      </c>
      <c r="W166" s="5">
        <f t="shared" si="58"/>
        <v>25272.874427000461</v>
      </c>
      <c r="X166" s="5" t="str">
        <f t="shared" si="59"/>
        <v/>
      </c>
      <c r="Y166" s="5">
        <f t="shared" si="60"/>
        <v>22982.400000000001</v>
      </c>
      <c r="Z166" s="5">
        <f t="shared" si="61"/>
        <v>21280</v>
      </c>
      <c r="AA166" s="5">
        <f t="shared" si="62"/>
        <v>19000</v>
      </c>
      <c r="AC166" s="39">
        <f t="shared" si="71"/>
        <v>19000</v>
      </c>
      <c r="AD166" s="5">
        <f t="shared" si="63"/>
        <v>17065.858800000002</v>
      </c>
      <c r="AE166" s="5">
        <f t="shared" si="64"/>
        <v>5001.0352000000003</v>
      </c>
      <c r="AF166" s="5">
        <f t="shared" si="65"/>
        <v>14682.334993837114</v>
      </c>
      <c r="AG166" s="5">
        <f t="shared" si="66"/>
        <v>8207.0156270004572</v>
      </c>
      <c r="AH166" s="51">
        <f t="shared" si="67"/>
        <v>0.48090258586930629</v>
      </c>
      <c r="AJ166" s="39">
        <f t="shared" si="68"/>
        <v>14682</v>
      </c>
      <c r="AK166" s="5">
        <f t="shared" si="69"/>
        <v>2790</v>
      </c>
      <c r="AL166" s="40">
        <f t="shared" si="70"/>
        <v>17472</v>
      </c>
    </row>
    <row r="167" spans="1:38" ht="50.1" customHeight="1" x14ac:dyDescent="0.25">
      <c r="A167" s="1">
        <v>165</v>
      </c>
      <c r="B167" s="9" t="s">
        <v>359</v>
      </c>
      <c r="C167" s="97" t="s">
        <v>2</v>
      </c>
      <c r="D167" s="41"/>
      <c r="E167" s="43">
        <v>490196</v>
      </c>
      <c r="F167" s="42">
        <f t="shared" si="48"/>
        <v>554509.71519999998</v>
      </c>
      <c r="G167" s="35"/>
      <c r="H167" s="36">
        <v>1476195.84</v>
      </c>
      <c r="I167" s="24">
        <f t="shared" si="49"/>
        <v>280477.2096</v>
      </c>
      <c r="J167" s="25">
        <f t="shared" si="50"/>
        <v>1756673.0496</v>
      </c>
      <c r="K167" s="37">
        <v>1366848</v>
      </c>
      <c r="L167" s="24">
        <f t="shared" si="51"/>
        <v>259701.12</v>
      </c>
      <c r="M167" s="38">
        <f t="shared" si="52"/>
        <v>1626549.12</v>
      </c>
      <c r="N167" s="36">
        <v>1220400</v>
      </c>
      <c r="O167" s="24">
        <f t="shared" si="53"/>
        <v>231876</v>
      </c>
      <c r="P167" s="25">
        <f t="shared" si="54"/>
        <v>1452276</v>
      </c>
      <c r="R167" s="44">
        <f t="shared" si="55"/>
        <v>1154488.3888000001</v>
      </c>
      <c r="T167" s="45">
        <f t="shared" si="56"/>
        <v>1.3551566899770706</v>
      </c>
      <c r="V167" s="5">
        <f t="shared" si="57"/>
        <v>741002.7832897997</v>
      </c>
      <c r="W167" s="5">
        <f t="shared" si="58"/>
        <v>1567973.9943102004</v>
      </c>
      <c r="X167" s="5" t="str">
        <f t="shared" si="59"/>
        <v/>
      </c>
      <c r="Y167" s="5">
        <f t="shared" si="60"/>
        <v>1476195.84</v>
      </c>
      <c r="Z167" s="5">
        <f t="shared" si="61"/>
        <v>1366848</v>
      </c>
      <c r="AA167" s="5">
        <f t="shared" si="62"/>
        <v>1220400</v>
      </c>
      <c r="AC167" s="39">
        <f t="shared" si="71"/>
        <v>1220400</v>
      </c>
      <c r="AD167" s="5">
        <f t="shared" si="63"/>
        <v>1154488.3888000001</v>
      </c>
      <c r="AE167" s="5">
        <f t="shared" si="64"/>
        <v>554509.71519999998</v>
      </c>
      <c r="AF167" s="5">
        <f t="shared" si="65"/>
        <v>1080983.0627563349</v>
      </c>
      <c r="AG167" s="5">
        <f t="shared" si="66"/>
        <v>413485.60551020037</v>
      </c>
      <c r="AH167" s="51">
        <f t="shared" si="67"/>
        <v>0.35815484115867652</v>
      </c>
      <c r="AJ167" s="39">
        <f t="shared" si="68"/>
        <v>1080983</v>
      </c>
      <c r="AK167" s="5">
        <f t="shared" si="69"/>
        <v>205387</v>
      </c>
      <c r="AL167" s="40">
        <f t="shared" si="70"/>
        <v>1286370</v>
      </c>
    </row>
    <row r="168" spans="1:38" ht="50.1" customHeight="1" x14ac:dyDescent="0.25">
      <c r="A168" s="1">
        <v>166</v>
      </c>
      <c r="B168" s="9" t="s">
        <v>430</v>
      </c>
      <c r="C168" s="97" t="s">
        <v>2</v>
      </c>
      <c r="D168" s="41"/>
      <c r="E168" s="43">
        <v>32380.672268907565</v>
      </c>
      <c r="F168" s="42">
        <f t="shared" si="48"/>
        <v>36629.016470588234</v>
      </c>
      <c r="G168" s="35"/>
      <c r="H168" s="36">
        <v>62657.279999999999</v>
      </c>
      <c r="I168" s="24">
        <f t="shared" si="49"/>
        <v>11904.8832</v>
      </c>
      <c r="J168" s="25">
        <f t="shared" si="50"/>
        <v>74562.163199999995</v>
      </c>
      <c r="K168" s="37">
        <v>58016</v>
      </c>
      <c r="L168" s="24">
        <f t="shared" si="51"/>
        <v>11023.04</v>
      </c>
      <c r="M168" s="38">
        <f t="shared" si="52"/>
        <v>69039.040000000008</v>
      </c>
      <c r="N168" s="36">
        <v>51800</v>
      </c>
      <c r="O168" s="24">
        <f t="shared" si="53"/>
        <v>9842</v>
      </c>
      <c r="P168" s="25">
        <f t="shared" si="54"/>
        <v>61642</v>
      </c>
      <c r="R168" s="44">
        <f t="shared" si="55"/>
        <v>52275.574117647062</v>
      </c>
      <c r="T168" s="45">
        <f t="shared" si="56"/>
        <v>0.61440669555965022</v>
      </c>
      <c r="V168" s="5">
        <f t="shared" si="57"/>
        <v>40935.773365685272</v>
      </c>
      <c r="W168" s="5">
        <f t="shared" si="58"/>
        <v>63615.374869608851</v>
      </c>
      <c r="X168" s="5" t="str">
        <f t="shared" si="59"/>
        <v/>
      </c>
      <c r="Y168" s="5">
        <f t="shared" si="60"/>
        <v>62657.279999999999</v>
      </c>
      <c r="Z168" s="5">
        <f t="shared" si="61"/>
        <v>58016</v>
      </c>
      <c r="AA168" s="5">
        <f t="shared" si="62"/>
        <v>51800</v>
      </c>
      <c r="AC168" s="39">
        <f t="shared" si="71"/>
        <v>51800</v>
      </c>
      <c r="AD168" s="5">
        <f t="shared" si="63"/>
        <v>52275.574117647062</v>
      </c>
      <c r="AE168" s="5">
        <f t="shared" si="64"/>
        <v>36629.016470588234</v>
      </c>
      <c r="AF168" s="5">
        <f t="shared" si="65"/>
        <v>51247.016228872097</v>
      </c>
      <c r="AG168" s="5">
        <f t="shared" si="66"/>
        <v>11339.800751961788</v>
      </c>
      <c r="AH168" s="51">
        <f t="shared" si="67"/>
        <v>0.21692350477952427</v>
      </c>
      <c r="AJ168" s="39">
        <f t="shared" si="68"/>
        <v>51247</v>
      </c>
      <c r="AK168" s="5">
        <f t="shared" si="69"/>
        <v>9737</v>
      </c>
      <c r="AL168" s="40">
        <f t="shared" si="70"/>
        <v>60984</v>
      </c>
    </row>
    <row r="169" spans="1:38" ht="50.1" customHeight="1" x14ac:dyDescent="0.25">
      <c r="A169" s="1">
        <v>167</v>
      </c>
      <c r="B169" s="9" t="s">
        <v>160</v>
      </c>
      <c r="C169" s="97" t="s">
        <v>2</v>
      </c>
      <c r="D169" s="41"/>
      <c r="E169" s="43">
        <v>29600</v>
      </c>
      <c r="F169" s="42">
        <f t="shared" si="48"/>
        <v>33483.519999999997</v>
      </c>
      <c r="G169" s="35"/>
      <c r="H169" s="36">
        <v>86849.279999999999</v>
      </c>
      <c r="I169" s="24">
        <f t="shared" si="49"/>
        <v>16501.3632</v>
      </c>
      <c r="J169" s="25">
        <f t="shared" si="50"/>
        <v>103350.64319999999</v>
      </c>
      <c r="K169" s="37">
        <v>80416</v>
      </c>
      <c r="L169" s="24">
        <f t="shared" si="51"/>
        <v>15279.04</v>
      </c>
      <c r="M169" s="38">
        <f t="shared" si="52"/>
        <v>95695.040000000008</v>
      </c>
      <c r="N169" s="36">
        <v>71800</v>
      </c>
      <c r="O169" s="24">
        <f t="shared" si="53"/>
        <v>13642</v>
      </c>
      <c r="P169" s="25">
        <f t="shared" si="54"/>
        <v>85442</v>
      </c>
      <c r="R169" s="44">
        <f t="shared" si="55"/>
        <v>68137.2</v>
      </c>
      <c r="T169" s="45">
        <f t="shared" si="56"/>
        <v>1.3019324324324324</v>
      </c>
      <c r="V169" s="5">
        <f t="shared" si="57"/>
        <v>44226.222683093845</v>
      </c>
      <c r="W169" s="5">
        <f t="shared" si="58"/>
        <v>92048.177316906149</v>
      </c>
      <c r="X169" s="5" t="str">
        <f t="shared" si="59"/>
        <v/>
      </c>
      <c r="Y169" s="5">
        <f t="shared" si="60"/>
        <v>86849.279999999999</v>
      </c>
      <c r="Z169" s="5">
        <f t="shared" si="61"/>
        <v>80416</v>
      </c>
      <c r="AA169" s="5">
        <f t="shared" si="62"/>
        <v>71800</v>
      </c>
      <c r="AC169" s="39">
        <f t="shared" si="71"/>
        <v>71800</v>
      </c>
      <c r="AD169" s="5">
        <f t="shared" si="63"/>
        <v>68137.2</v>
      </c>
      <c r="AE169" s="5">
        <f t="shared" si="64"/>
        <v>33483.519999999997</v>
      </c>
      <c r="AF169" s="5">
        <f t="shared" si="65"/>
        <v>64012.687400839735</v>
      </c>
      <c r="AG169" s="5">
        <f t="shared" si="66"/>
        <v>23910.977316906155</v>
      </c>
      <c r="AH169" s="51">
        <f t="shared" si="67"/>
        <v>0.3509239786329077</v>
      </c>
      <c r="AJ169" s="39">
        <f t="shared" si="68"/>
        <v>64013</v>
      </c>
      <c r="AK169" s="5">
        <f t="shared" si="69"/>
        <v>12162</v>
      </c>
      <c r="AL169" s="40">
        <f t="shared" si="70"/>
        <v>76175</v>
      </c>
    </row>
    <row r="170" spans="1:38" ht="50.1" customHeight="1" x14ac:dyDescent="0.25">
      <c r="A170" s="1">
        <v>168</v>
      </c>
      <c r="B170" s="9" t="s">
        <v>92</v>
      </c>
      <c r="C170" s="97" t="s">
        <v>93</v>
      </c>
      <c r="D170" s="41"/>
      <c r="E170" s="43">
        <v>32000</v>
      </c>
      <c r="F170" s="42">
        <f t="shared" si="48"/>
        <v>36198.400000000001</v>
      </c>
      <c r="G170" s="35"/>
      <c r="H170" s="36">
        <v>266886.14</v>
      </c>
      <c r="I170" s="24">
        <f t="shared" si="49"/>
        <v>50708.366600000001</v>
      </c>
      <c r="J170" s="25">
        <f t="shared" si="50"/>
        <v>317594.50660000002</v>
      </c>
      <c r="K170" s="37">
        <v>247117</v>
      </c>
      <c r="L170" s="24">
        <f t="shared" si="51"/>
        <v>46952.23</v>
      </c>
      <c r="M170" s="38">
        <f t="shared" si="52"/>
        <v>294069.23</v>
      </c>
      <c r="N170" s="36">
        <v>220640</v>
      </c>
      <c r="O170" s="24">
        <f t="shared" si="53"/>
        <v>41921.599999999999</v>
      </c>
      <c r="P170" s="25">
        <f t="shared" si="54"/>
        <v>262561.59999999998</v>
      </c>
      <c r="R170" s="44">
        <f t="shared" si="55"/>
        <v>192710.38500000001</v>
      </c>
      <c r="T170" s="45">
        <f t="shared" si="56"/>
        <v>5.0221995312500001</v>
      </c>
      <c r="V170" s="5">
        <f t="shared" si="57"/>
        <v>86662.931426506635</v>
      </c>
      <c r="W170" s="5">
        <f t="shared" si="58"/>
        <v>298757.83857349341</v>
      </c>
      <c r="X170" s="5" t="str">
        <f t="shared" si="59"/>
        <v/>
      </c>
      <c r="Y170" s="5">
        <f t="shared" si="60"/>
        <v>266886.14</v>
      </c>
      <c r="Z170" s="5">
        <f t="shared" si="61"/>
        <v>247117</v>
      </c>
      <c r="AA170" s="5">
        <f t="shared" si="62"/>
        <v>220640</v>
      </c>
      <c r="AC170" s="39">
        <f t="shared" si="71"/>
        <v>220640</v>
      </c>
      <c r="AD170" s="5">
        <f t="shared" si="63"/>
        <v>192710.38500000001</v>
      </c>
      <c r="AE170" s="5">
        <f t="shared" si="64"/>
        <v>36198.400000000001</v>
      </c>
      <c r="AF170" s="5">
        <f t="shared" si="65"/>
        <v>151495.79091098881</v>
      </c>
      <c r="AG170" s="5">
        <f t="shared" si="66"/>
        <v>106047.45357349337</v>
      </c>
      <c r="AH170" s="51">
        <f t="shared" si="67"/>
        <v>0.55029444092228541</v>
      </c>
      <c r="AJ170" s="39">
        <f t="shared" si="68"/>
        <v>151496</v>
      </c>
      <c r="AK170" s="5">
        <f t="shared" si="69"/>
        <v>28784</v>
      </c>
      <c r="AL170" s="40">
        <f t="shared" si="70"/>
        <v>180280</v>
      </c>
    </row>
    <row r="171" spans="1:38" ht="50.1" customHeight="1" x14ac:dyDescent="0.25">
      <c r="A171" s="1">
        <v>169</v>
      </c>
      <c r="B171" s="9" t="s">
        <v>431</v>
      </c>
      <c r="C171" s="97" t="s">
        <v>43</v>
      </c>
      <c r="D171" s="41"/>
      <c r="E171" s="43">
        <v>180000</v>
      </c>
      <c r="F171" s="42">
        <f t="shared" si="48"/>
        <v>203616</v>
      </c>
      <c r="G171" s="35"/>
      <c r="H171" s="36">
        <v>508757.76000000001</v>
      </c>
      <c r="I171" s="24">
        <f t="shared" si="49"/>
        <v>96663.974399999992</v>
      </c>
      <c r="J171" s="25">
        <f t="shared" si="50"/>
        <v>605421.73439999996</v>
      </c>
      <c r="K171" s="37">
        <v>471072</v>
      </c>
      <c r="L171" s="24">
        <f t="shared" si="51"/>
        <v>89503.679999999993</v>
      </c>
      <c r="M171" s="38">
        <f t="shared" si="52"/>
        <v>560575.67999999993</v>
      </c>
      <c r="N171" s="36">
        <v>420600</v>
      </c>
      <c r="O171" s="24">
        <f t="shared" si="53"/>
        <v>79914</v>
      </c>
      <c r="P171" s="25">
        <f t="shared" si="54"/>
        <v>500514</v>
      </c>
      <c r="R171" s="44">
        <f t="shared" si="55"/>
        <v>401011.44</v>
      </c>
      <c r="T171" s="45">
        <f t="shared" si="56"/>
        <v>1.2278413333333333</v>
      </c>
      <c r="V171" s="5">
        <f t="shared" si="57"/>
        <v>264548.47438084596</v>
      </c>
      <c r="W171" s="5">
        <f t="shared" si="58"/>
        <v>537474.40561915399</v>
      </c>
      <c r="X171" s="5" t="str">
        <f t="shared" si="59"/>
        <v/>
      </c>
      <c r="Y171" s="5">
        <f t="shared" si="60"/>
        <v>508757.76000000001</v>
      </c>
      <c r="Z171" s="5">
        <f t="shared" si="61"/>
        <v>471072</v>
      </c>
      <c r="AA171" s="5">
        <f t="shared" si="62"/>
        <v>420600</v>
      </c>
      <c r="AC171" s="39">
        <f t="shared" si="71"/>
        <v>420600</v>
      </c>
      <c r="AD171" s="5">
        <f t="shared" si="63"/>
        <v>401011.44</v>
      </c>
      <c r="AE171" s="5">
        <f t="shared" si="64"/>
        <v>203616</v>
      </c>
      <c r="AF171" s="5">
        <f t="shared" si="65"/>
        <v>378503.48004873568</v>
      </c>
      <c r="AG171" s="5">
        <f t="shared" si="66"/>
        <v>136462.96561915404</v>
      </c>
      <c r="AH171" s="51">
        <f t="shared" si="67"/>
        <v>0.34029693920740528</v>
      </c>
      <c r="AJ171" s="39">
        <f t="shared" si="68"/>
        <v>378503</v>
      </c>
      <c r="AK171" s="5">
        <f t="shared" si="69"/>
        <v>71916</v>
      </c>
      <c r="AL171" s="40">
        <f t="shared" si="70"/>
        <v>450419</v>
      </c>
    </row>
    <row r="172" spans="1:38" ht="68.25" customHeight="1" x14ac:dyDescent="0.25">
      <c r="A172" s="1">
        <v>170</v>
      </c>
      <c r="B172" s="9" t="s">
        <v>386</v>
      </c>
      <c r="C172" s="97" t="s">
        <v>2</v>
      </c>
      <c r="D172" s="41"/>
      <c r="E172" s="43">
        <v>52380</v>
      </c>
      <c r="F172" s="42">
        <f t="shared" si="48"/>
        <v>59252.256000000001</v>
      </c>
      <c r="G172" s="35"/>
      <c r="H172" s="36">
        <v>123863.03999999999</v>
      </c>
      <c r="I172" s="24">
        <f t="shared" si="49"/>
        <v>23533.977599999998</v>
      </c>
      <c r="J172" s="25">
        <f t="shared" si="50"/>
        <v>147397.01759999999</v>
      </c>
      <c r="K172" s="37">
        <v>114688</v>
      </c>
      <c r="L172" s="24">
        <f t="shared" si="51"/>
        <v>21790.720000000001</v>
      </c>
      <c r="M172" s="38">
        <f t="shared" si="52"/>
        <v>136478.72</v>
      </c>
      <c r="N172" s="36">
        <v>102400</v>
      </c>
      <c r="O172" s="24">
        <f t="shared" si="53"/>
        <v>19456</v>
      </c>
      <c r="P172" s="25">
        <f t="shared" si="54"/>
        <v>121856</v>
      </c>
      <c r="R172" s="44">
        <f t="shared" si="55"/>
        <v>100050.82399999999</v>
      </c>
      <c r="T172" s="45">
        <f t="shared" si="56"/>
        <v>0.91009591447117211</v>
      </c>
      <c r="V172" s="5">
        <f t="shared" si="57"/>
        <v>71465.802684543887</v>
      </c>
      <c r="W172" s="5">
        <f t="shared" si="58"/>
        <v>128635.8453154561</v>
      </c>
      <c r="X172" s="5" t="str">
        <f t="shared" si="59"/>
        <v/>
      </c>
      <c r="Y172" s="5">
        <f t="shared" si="60"/>
        <v>123863.03999999999</v>
      </c>
      <c r="Z172" s="5">
        <f t="shared" si="61"/>
        <v>114688</v>
      </c>
      <c r="AA172" s="5">
        <f t="shared" si="62"/>
        <v>102400</v>
      </c>
      <c r="AC172" s="39">
        <f t="shared" si="71"/>
        <v>102400</v>
      </c>
      <c r="AD172" s="5">
        <f t="shared" si="63"/>
        <v>100050.82399999999</v>
      </c>
      <c r="AE172" s="5">
        <f t="shared" si="64"/>
        <v>59252.256000000001</v>
      </c>
      <c r="AF172" s="5">
        <f t="shared" si="65"/>
        <v>96353.199484090903</v>
      </c>
      <c r="AG172" s="5">
        <f t="shared" si="66"/>
        <v>28585.021315456102</v>
      </c>
      <c r="AH172" s="51">
        <f t="shared" si="67"/>
        <v>0.28570500644208691</v>
      </c>
      <c r="AJ172" s="39">
        <f t="shared" si="68"/>
        <v>96353</v>
      </c>
      <c r="AK172" s="5">
        <f t="shared" si="69"/>
        <v>18307</v>
      </c>
      <c r="AL172" s="40">
        <f t="shared" si="70"/>
        <v>114660</v>
      </c>
    </row>
    <row r="173" spans="1:38" ht="88.5" customHeight="1" x14ac:dyDescent="0.25">
      <c r="A173" s="1">
        <v>171</v>
      </c>
      <c r="B173" s="9" t="s">
        <v>94</v>
      </c>
      <c r="C173" s="97" t="s">
        <v>2</v>
      </c>
      <c r="D173" s="41"/>
      <c r="E173" s="43">
        <v>67643</v>
      </c>
      <c r="F173" s="42">
        <f t="shared" si="48"/>
        <v>76517.761599999998</v>
      </c>
      <c r="G173" s="35"/>
      <c r="H173" s="36">
        <v>85155.839999999997</v>
      </c>
      <c r="I173" s="24">
        <f t="shared" si="49"/>
        <v>16179.6096</v>
      </c>
      <c r="J173" s="25">
        <f t="shared" si="50"/>
        <v>101335.44959999999</v>
      </c>
      <c r="K173" s="37">
        <v>78848</v>
      </c>
      <c r="L173" s="24">
        <f t="shared" si="51"/>
        <v>14981.12</v>
      </c>
      <c r="M173" s="38">
        <f t="shared" si="52"/>
        <v>93829.119999999995</v>
      </c>
      <c r="N173" s="36">
        <v>70400</v>
      </c>
      <c r="O173" s="24">
        <f t="shared" si="53"/>
        <v>13376</v>
      </c>
      <c r="P173" s="25">
        <f t="shared" si="54"/>
        <v>83776</v>
      </c>
      <c r="R173" s="44">
        <f t="shared" si="55"/>
        <v>77730.400399999999</v>
      </c>
      <c r="T173" s="45">
        <f t="shared" si="56"/>
        <v>0.14912704049199471</v>
      </c>
      <c r="V173" s="5">
        <f t="shared" si="57"/>
        <v>71631.453906198687</v>
      </c>
      <c r="W173" s="5">
        <f t="shared" si="58"/>
        <v>83829.34689380131</v>
      </c>
      <c r="X173" s="5">
        <f t="shared" si="59"/>
        <v>76517.761599999998</v>
      </c>
      <c r="Y173" s="5" t="str">
        <f t="shared" si="60"/>
        <v/>
      </c>
      <c r="Z173" s="5">
        <f t="shared" si="61"/>
        <v>78848</v>
      </c>
      <c r="AA173" s="5" t="str">
        <f t="shared" si="62"/>
        <v/>
      </c>
      <c r="AC173" s="39">
        <f t="shared" si="71"/>
        <v>76517.761599999998</v>
      </c>
      <c r="AD173" s="5">
        <f t="shared" si="63"/>
        <v>77730.400399999999</v>
      </c>
      <c r="AE173" s="5">
        <f t="shared" si="64"/>
        <v>70400</v>
      </c>
      <c r="AF173" s="5">
        <f t="shared" si="65"/>
        <v>77550.572600548141</v>
      </c>
      <c r="AG173" s="5">
        <f t="shared" si="66"/>
        <v>6098.9464938013098</v>
      </c>
      <c r="AH173" s="51">
        <f t="shared" si="67"/>
        <v>7.846282101232184E-2</v>
      </c>
      <c r="AJ173" s="39">
        <f t="shared" si="68"/>
        <v>77551</v>
      </c>
      <c r="AK173" s="5">
        <f t="shared" si="69"/>
        <v>14735</v>
      </c>
      <c r="AL173" s="40">
        <f t="shared" si="70"/>
        <v>92286</v>
      </c>
    </row>
    <row r="174" spans="1:38" ht="50.1" customHeight="1" x14ac:dyDescent="0.25">
      <c r="A174" s="1">
        <v>172</v>
      </c>
      <c r="B174" s="9" t="s">
        <v>95</v>
      </c>
      <c r="C174" s="97" t="s">
        <v>2</v>
      </c>
      <c r="D174" s="41"/>
      <c r="E174" s="43">
        <v>24100</v>
      </c>
      <c r="F174" s="42">
        <f t="shared" si="48"/>
        <v>27261.919999999998</v>
      </c>
      <c r="G174" s="35"/>
      <c r="H174" s="36">
        <v>50803.199999999997</v>
      </c>
      <c r="I174" s="24">
        <f t="shared" si="49"/>
        <v>9652.6080000000002</v>
      </c>
      <c r="J174" s="25">
        <f t="shared" si="50"/>
        <v>60455.807999999997</v>
      </c>
      <c r="K174" s="37">
        <v>47040</v>
      </c>
      <c r="L174" s="24">
        <f t="shared" si="51"/>
        <v>8937.6</v>
      </c>
      <c r="M174" s="38">
        <f t="shared" si="52"/>
        <v>55977.599999999999</v>
      </c>
      <c r="N174" s="36">
        <v>42000</v>
      </c>
      <c r="O174" s="24">
        <f t="shared" si="53"/>
        <v>7980</v>
      </c>
      <c r="P174" s="25">
        <f t="shared" si="54"/>
        <v>49980</v>
      </c>
      <c r="R174" s="44">
        <f t="shared" si="55"/>
        <v>41776.28</v>
      </c>
      <c r="T174" s="45">
        <f t="shared" si="56"/>
        <v>0.73345560165975099</v>
      </c>
      <c r="V174" s="5">
        <f t="shared" si="57"/>
        <v>31449.797382109231</v>
      </c>
      <c r="W174" s="5">
        <f t="shared" si="58"/>
        <v>52102.762617890767</v>
      </c>
      <c r="X174" s="5" t="str">
        <f t="shared" si="59"/>
        <v/>
      </c>
      <c r="Y174" s="5">
        <f t="shared" si="60"/>
        <v>50803.199999999997</v>
      </c>
      <c r="Z174" s="5">
        <f t="shared" si="61"/>
        <v>47040</v>
      </c>
      <c r="AA174" s="5">
        <f t="shared" si="62"/>
        <v>42000</v>
      </c>
      <c r="AC174" s="39">
        <f t="shared" si="71"/>
        <v>42000</v>
      </c>
      <c r="AD174" s="5">
        <f t="shared" si="63"/>
        <v>41776.28</v>
      </c>
      <c r="AE174" s="5">
        <f t="shared" si="64"/>
        <v>27261.919999999998</v>
      </c>
      <c r="AF174" s="5">
        <f t="shared" si="65"/>
        <v>40671.578469735316</v>
      </c>
      <c r="AG174" s="5">
        <f t="shared" si="66"/>
        <v>10326.482617890766</v>
      </c>
      <c r="AH174" s="51">
        <f t="shared" si="67"/>
        <v>0.24718530749723924</v>
      </c>
      <c r="AJ174" s="39">
        <f t="shared" si="68"/>
        <v>40672</v>
      </c>
      <c r="AK174" s="5">
        <f t="shared" si="69"/>
        <v>7728</v>
      </c>
      <c r="AL174" s="40">
        <f t="shared" si="70"/>
        <v>48400</v>
      </c>
    </row>
    <row r="175" spans="1:38" ht="50.1" customHeight="1" x14ac:dyDescent="0.25">
      <c r="A175" s="1">
        <v>173</v>
      </c>
      <c r="B175" s="9" t="s">
        <v>96</v>
      </c>
      <c r="C175" s="97" t="s">
        <v>6</v>
      </c>
      <c r="D175" s="41"/>
      <c r="E175" s="43">
        <v>54022</v>
      </c>
      <c r="F175" s="42">
        <f t="shared" si="48"/>
        <v>61109.686399999999</v>
      </c>
      <c r="G175" s="35"/>
      <c r="H175" s="36">
        <v>144184.32000000001</v>
      </c>
      <c r="I175" s="24">
        <f t="shared" si="49"/>
        <v>27395.020800000002</v>
      </c>
      <c r="J175" s="25">
        <f t="shared" si="50"/>
        <v>171579.34080000001</v>
      </c>
      <c r="K175" s="37">
        <v>133504</v>
      </c>
      <c r="L175" s="24">
        <f t="shared" si="51"/>
        <v>25365.759999999998</v>
      </c>
      <c r="M175" s="38">
        <f t="shared" si="52"/>
        <v>158869.76000000001</v>
      </c>
      <c r="N175" s="36">
        <v>119200</v>
      </c>
      <c r="O175" s="24">
        <f t="shared" si="53"/>
        <v>22648</v>
      </c>
      <c r="P175" s="25">
        <f t="shared" si="54"/>
        <v>141848</v>
      </c>
      <c r="R175" s="44">
        <f t="shared" si="55"/>
        <v>114499.5016</v>
      </c>
      <c r="T175" s="45">
        <f t="shared" si="56"/>
        <v>1.119497641701529</v>
      </c>
      <c r="V175" s="5">
        <f t="shared" si="57"/>
        <v>77463.814057778683</v>
      </c>
      <c r="W175" s="5">
        <f t="shared" si="58"/>
        <v>151535.18914222132</v>
      </c>
      <c r="X175" s="5" t="str">
        <f t="shared" si="59"/>
        <v/>
      </c>
      <c r="Y175" s="5">
        <f t="shared" si="60"/>
        <v>144184.32000000001</v>
      </c>
      <c r="Z175" s="5">
        <f t="shared" si="61"/>
        <v>133504</v>
      </c>
      <c r="AA175" s="5">
        <f t="shared" si="62"/>
        <v>119200</v>
      </c>
      <c r="AC175" s="39">
        <f t="shared" si="71"/>
        <v>119200</v>
      </c>
      <c r="AD175" s="5">
        <f t="shared" si="63"/>
        <v>114499.5016</v>
      </c>
      <c r="AE175" s="5">
        <f t="shared" si="64"/>
        <v>61109.686399999999</v>
      </c>
      <c r="AF175" s="5">
        <f t="shared" si="65"/>
        <v>108817.72836749126</v>
      </c>
      <c r="AG175" s="5">
        <f t="shared" si="66"/>
        <v>37035.687542221312</v>
      </c>
      <c r="AH175" s="51">
        <f t="shared" si="67"/>
        <v>0.32345719435185133</v>
      </c>
      <c r="AJ175" s="39">
        <f t="shared" si="68"/>
        <v>108818</v>
      </c>
      <c r="AK175" s="5">
        <f t="shared" si="69"/>
        <v>20675</v>
      </c>
      <c r="AL175" s="40">
        <f t="shared" si="70"/>
        <v>129493</v>
      </c>
    </row>
    <row r="176" spans="1:38" ht="50.1" customHeight="1" x14ac:dyDescent="0.25">
      <c r="A176" s="1">
        <v>174</v>
      </c>
      <c r="B176" s="9" t="s">
        <v>97</v>
      </c>
      <c r="C176" s="97" t="s">
        <v>35</v>
      </c>
      <c r="D176" s="41"/>
      <c r="E176" s="43">
        <v>65000</v>
      </c>
      <c r="F176" s="42">
        <f t="shared" si="48"/>
        <v>73528</v>
      </c>
      <c r="G176" s="35"/>
      <c r="H176" s="36">
        <v>408602.88</v>
      </c>
      <c r="I176" s="24">
        <f t="shared" si="49"/>
        <v>77634.547200000001</v>
      </c>
      <c r="J176" s="25">
        <f t="shared" si="50"/>
        <v>486237.42720000003</v>
      </c>
      <c r="K176" s="37">
        <v>378336</v>
      </c>
      <c r="L176" s="24">
        <f t="shared" si="51"/>
        <v>71883.839999999997</v>
      </c>
      <c r="M176" s="38">
        <f t="shared" si="52"/>
        <v>450219.83999999997</v>
      </c>
      <c r="N176" s="36">
        <v>337800</v>
      </c>
      <c r="O176" s="24">
        <f t="shared" si="53"/>
        <v>64182</v>
      </c>
      <c r="P176" s="25">
        <f t="shared" si="54"/>
        <v>401982</v>
      </c>
      <c r="R176" s="44">
        <f t="shared" si="55"/>
        <v>299566.71999999997</v>
      </c>
      <c r="T176" s="45">
        <f t="shared" si="56"/>
        <v>3.608718769230769</v>
      </c>
      <c r="V176" s="5">
        <f t="shared" si="57"/>
        <v>146107.96300205725</v>
      </c>
      <c r="W176" s="5">
        <f t="shared" si="58"/>
        <v>453025.47699794266</v>
      </c>
      <c r="X176" s="5" t="str">
        <f t="shared" si="59"/>
        <v/>
      </c>
      <c r="Y176" s="5">
        <f t="shared" si="60"/>
        <v>408602.88</v>
      </c>
      <c r="Z176" s="5">
        <f t="shared" si="61"/>
        <v>378336</v>
      </c>
      <c r="AA176" s="5">
        <f t="shared" si="62"/>
        <v>337800</v>
      </c>
      <c r="AC176" s="39">
        <f t="shared" si="71"/>
        <v>337800</v>
      </c>
      <c r="AD176" s="5">
        <f t="shared" si="63"/>
        <v>299566.71999999997</v>
      </c>
      <c r="AE176" s="5">
        <f t="shared" si="64"/>
        <v>73528</v>
      </c>
      <c r="AF176" s="5">
        <f t="shared" si="65"/>
        <v>248927.49709311093</v>
      </c>
      <c r="AG176" s="5">
        <f t="shared" si="66"/>
        <v>153458.75699794272</v>
      </c>
      <c r="AH176" s="51">
        <f t="shared" si="67"/>
        <v>0.51226904309645194</v>
      </c>
      <c r="AJ176" s="39">
        <f t="shared" si="68"/>
        <v>248927</v>
      </c>
      <c r="AK176" s="5">
        <f t="shared" si="69"/>
        <v>47296</v>
      </c>
      <c r="AL176" s="40">
        <f t="shared" si="70"/>
        <v>296223</v>
      </c>
    </row>
    <row r="177" spans="1:38" ht="50.1" customHeight="1" x14ac:dyDescent="0.25">
      <c r="A177" s="1">
        <v>175</v>
      </c>
      <c r="B177" s="9" t="s">
        <v>98</v>
      </c>
      <c r="C177" s="97" t="s">
        <v>2</v>
      </c>
      <c r="D177" s="41"/>
      <c r="E177" s="43">
        <v>56370</v>
      </c>
      <c r="F177" s="42">
        <f t="shared" si="48"/>
        <v>63765.743999999999</v>
      </c>
      <c r="G177" s="35"/>
      <c r="H177" s="36">
        <v>253774.07999999999</v>
      </c>
      <c r="I177" s="24">
        <f t="shared" si="49"/>
        <v>48217.075199999992</v>
      </c>
      <c r="J177" s="25">
        <f t="shared" si="50"/>
        <v>301991.15519999998</v>
      </c>
      <c r="K177" s="37">
        <v>234976</v>
      </c>
      <c r="L177" s="24">
        <f t="shared" si="51"/>
        <v>44645.440000000002</v>
      </c>
      <c r="M177" s="38">
        <f t="shared" si="52"/>
        <v>279621.44</v>
      </c>
      <c r="N177" s="36">
        <v>209800</v>
      </c>
      <c r="O177" s="24">
        <f t="shared" si="53"/>
        <v>39862</v>
      </c>
      <c r="P177" s="25">
        <f t="shared" si="54"/>
        <v>249662</v>
      </c>
      <c r="R177" s="44">
        <f t="shared" si="55"/>
        <v>190578.95600000001</v>
      </c>
      <c r="T177" s="45">
        <f t="shared" si="56"/>
        <v>2.3808578321802378</v>
      </c>
      <c r="V177" s="5">
        <f t="shared" si="57"/>
        <v>104138.6866738729</v>
      </c>
      <c r="W177" s="5">
        <f t="shared" si="58"/>
        <v>277019.22532612714</v>
      </c>
      <c r="X177" s="5" t="str">
        <f t="shared" si="59"/>
        <v/>
      </c>
      <c r="Y177" s="5">
        <f t="shared" si="60"/>
        <v>253774.07999999999</v>
      </c>
      <c r="Z177" s="5">
        <f t="shared" si="61"/>
        <v>234976</v>
      </c>
      <c r="AA177" s="5">
        <f t="shared" si="62"/>
        <v>209800</v>
      </c>
      <c r="AC177" s="39">
        <f t="shared" si="71"/>
        <v>209800</v>
      </c>
      <c r="AD177" s="5">
        <f t="shared" si="63"/>
        <v>190578.95600000001</v>
      </c>
      <c r="AE177" s="5">
        <f t="shared" si="64"/>
        <v>63765.743999999999</v>
      </c>
      <c r="AF177" s="5">
        <f t="shared" si="65"/>
        <v>168060.60434022878</v>
      </c>
      <c r="AG177" s="5">
        <f t="shared" si="66"/>
        <v>86440.269326127105</v>
      </c>
      <c r="AH177" s="51">
        <f t="shared" si="67"/>
        <v>0.45356670610645544</v>
      </c>
      <c r="AJ177" s="39">
        <f t="shared" si="68"/>
        <v>168061</v>
      </c>
      <c r="AK177" s="5">
        <f t="shared" si="69"/>
        <v>31932</v>
      </c>
      <c r="AL177" s="40">
        <f t="shared" si="70"/>
        <v>199993</v>
      </c>
    </row>
    <row r="178" spans="1:38" ht="50.1" customHeight="1" x14ac:dyDescent="0.25">
      <c r="A178" s="1">
        <v>176</v>
      </c>
      <c r="B178" s="9" t="s">
        <v>99</v>
      </c>
      <c r="C178" s="97" t="s">
        <v>2</v>
      </c>
      <c r="D178" s="41"/>
      <c r="E178" s="43">
        <v>56370</v>
      </c>
      <c r="F178" s="42">
        <f t="shared" si="48"/>
        <v>63765.743999999999</v>
      </c>
      <c r="G178" s="35"/>
      <c r="H178" s="36">
        <v>51287.040000000001</v>
      </c>
      <c r="I178" s="24">
        <f t="shared" si="49"/>
        <v>9744.5375999999997</v>
      </c>
      <c r="J178" s="25">
        <f t="shared" si="50"/>
        <v>61031.577600000004</v>
      </c>
      <c r="K178" s="37">
        <v>47488</v>
      </c>
      <c r="L178" s="24">
        <f t="shared" si="51"/>
        <v>9022.7199999999993</v>
      </c>
      <c r="M178" s="38">
        <f t="shared" si="52"/>
        <v>56510.720000000001</v>
      </c>
      <c r="N178" s="36">
        <v>42400</v>
      </c>
      <c r="O178" s="24">
        <f t="shared" si="53"/>
        <v>8056</v>
      </c>
      <c r="P178" s="25">
        <f t="shared" si="54"/>
        <v>50456</v>
      </c>
      <c r="R178" s="44">
        <f t="shared" si="55"/>
        <v>51235.195999999996</v>
      </c>
      <c r="T178" s="45">
        <f t="shared" si="56"/>
        <v>-9.109107681390817E-2</v>
      </c>
      <c r="V178" s="5">
        <f t="shared" si="57"/>
        <v>42122.576778987976</v>
      </c>
      <c r="W178" s="5">
        <f t="shared" si="58"/>
        <v>60347.815221012017</v>
      </c>
      <c r="X178" s="5" t="str">
        <f t="shared" si="59"/>
        <v/>
      </c>
      <c r="Y178" s="5">
        <f t="shared" si="60"/>
        <v>51287.040000000001</v>
      </c>
      <c r="Z178" s="5">
        <f t="shared" si="61"/>
        <v>47488</v>
      </c>
      <c r="AA178" s="5">
        <f t="shared" si="62"/>
        <v>42400</v>
      </c>
      <c r="AC178" s="39">
        <f t="shared" si="71"/>
        <v>42400</v>
      </c>
      <c r="AD178" s="5">
        <f t="shared" si="63"/>
        <v>51235.195999999996</v>
      </c>
      <c r="AE178" s="5">
        <f t="shared" si="64"/>
        <v>42400</v>
      </c>
      <c r="AF178" s="5">
        <f t="shared" si="65"/>
        <v>50656.619044456886</v>
      </c>
      <c r="AG178" s="5">
        <f t="shared" si="66"/>
        <v>9112.6192210120225</v>
      </c>
      <c r="AH178" s="51">
        <f t="shared" si="67"/>
        <v>0.17785858028164903</v>
      </c>
      <c r="AJ178" s="39">
        <f t="shared" si="68"/>
        <v>50657</v>
      </c>
      <c r="AK178" s="5">
        <f t="shared" si="69"/>
        <v>9625</v>
      </c>
      <c r="AL178" s="40">
        <f t="shared" si="70"/>
        <v>60282</v>
      </c>
    </row>
    <row r="179" spans="1:38" ht="50.1" customHeight="1" x14ac:dyDescent="0.25">
      <c r="A179" s="1">
        <v>177</v>
      </c>
      <c r="B179" s="9" t="s">
        <v>100</v>
      </c>
      <c r="C179" s="97" t="s">
        <v>2</v>
      </c>
      <c r="D179" s="41"/>
      <c r="E179" s="43">
        <v>23574</v>
      </c>
      <c r="F179" s="42">
        <f t="shared" si="48"/>
        <v>26666.908800000001</v>
      </c>
      <c r="G179" s="35"/>
      <c r="H179" s="36">
        <v>217486.07999999999</v>
      </c>
      <c r="I179" s="24">
        <f t="shared" si="49"/>
        <v>41322.355199999998</v>
      </c>
      <c r="J179" s="25">
        <f t="shared" si="50"/>
        <v>258808.43519999998</v>
      </c>
      <c r="K179" s="37">
        <v>201376</v>
      </c>
      <c r="L179" s="24">
        <f t="shared" si="51"/>
        <v>38261.440000000002</v>
      </c>
      <c r="M179" s="38">
        <f t="shared" si="52"/>
        <v>239637.44</v>
      </c>
      <c r="N179" s="36">
        <v>179800</v>
      </c>
      <c r="O179" s="24">
        <f t="shared" si="53"/>
        <v>34162</v>
      </c>
      <c r="P179" s="25">
        <f t="shared" si="54"/>
        <v>213962</v>
      </c>
      <c r="R179" s="44">
        <f t="shared" si="55"/>
        <v>156332.24719999998</v>
      </c>
      <c r="T179" s="45">
        <f t="shared" si="56"/>
        <v>5.6315537117162968</v>
      </c>
      <c r="V179" s="5">
        <f t="shared" si="57"/>
        <v>68520.770470386589</v>
      </c>
      <c r="W179" s="5">
        <f t="shared" si="58"/>
        <v>244143.72392961336</v>
      </c>
      <c r="X179" s="5" t="str">
        <f t="shared" si="59"/>
        <v/>
      </c>
      <c r="Y179" s="5">
        <f t="shared" si="60"/>
        <v>217486.07999999999</v>
      </c>
      <c r="Z179" s="5">
        <f t="shared" si="61"/>
        <v>201376</v>
      </c>
      <c r="AA179" s="5">
        <f t="shared" si="62"/>
        <v>179800</v>
      </c>
      <c r="AC179" s="39">
        <f t="shared" si="71"/>
        <v>179800</v>
      </c>
      <c r="AD179" s="5">
        <f t="shared" si="63"/>
        <v>156332.24719999998</v>
      </c>
      <c r="AE179" s="5">
        <f t="shared" si="64"/>
        <v>26666.908800000001</v>
      </c>
      <c r="AF179" s="5">
        <f t="shared" si="65"/>
        <v>120378.90392549043</v>
      </c>
      <c r="AG179" s="5">
        <f t="shared" si="66"/>
        <v>87811.476729613394</v>
      </c>
      <c r="AH179" s="51">
        <f t="shared" si="67"/>
        <v>0.56169778342195675</v>
      </c>
      <c r="AJ179" s="39">
        <f t="shared" si="68"/>
        <v>120379</v>
      </c>
      <c r="AK179" s="5">
        <f t="shared" si="69"/>
        <v>22872</v>
      </c>
      <c r="AL179" s="40">
        <f t="shared" si="70"/>
        <v>143251</v>
      </c>
    </row>
    <row r="180" spans="1:38" ht="50.1" customHeight="1" x14ac:dyDescent="0.25">
      <c r="A180" s="1">
        <v>178</v>
      </c>
      <c r="B180" s="9" t="s">
        <v>449</v>
      </c>
      <c r="C180" s="97" t="s">
        <v>2</v>
      </c>
      <c r="D180" s="41"/>
      <c r="E180" s="43">
        <v>26520</v>
      </c>
      <c r="F180" s="42">
        <f t="shared" si="48"/>
        <v>29999.423999999999</v>
      </c>
      <c r="G180" s="35"/>
      <c r="H180" s="36">
        <v>362638.08000000002</v>
      </c>
      <c r="I180" s="24">
        <f t="shared" si="49"/>
        <v>68901.23520000001</v>
      </c>
      <c r="J180" s="25">
        <f t="shared" si="50"/>
        <v>431539.31520000001</v>
      </c>
      <c r="K180" s="37">
        <v>335776</v>
      </c>
      <c r="L180" s="24">
        <f t="shared" si="51"/>
        <v>63797.440000000002</v>
      </c>
      <c r="M180" s="38">
        <f t="shared" si="52"/>
        <v>399573.44</v>
      </c>
      <c r="N180" s="36">
        <v>299800</v>
      </c>
      <c r="O180" s="24">
        <f t="shared" si="53"/>
        <v>56962</v>
      </c>
      <c r="P180" s="25">
        <f t="shared" si="54"/>
        <v>356762</v>
      </c>
      <c r="R180" s="44">
        <f t="shared" si="55"/>
        <v>257053.37599999999</v>
      </c>
      <c r="T180" s="45">
        <f t="shared" si="56"/>
        <v>8.6928120663650077</v>
      </c>
      <c r="V180" s="5">
        <f t="shared" si="57"/>
        <v>103510.59995107746</v>
      </c>
      <c r="W180" s="5">
        <f t="shared" si="58"/>
        <v>410596.15204892249</v>
      </c>
      <c r="X180" s="5" t="str">
        <f t="shared" si="59"/>
        <v/>
      </c>
      <c r="Y180" s="5">
        <f t="shared" si="60"/>
        <v>362638.08000000002</v>
      </c>
      <c r="Z180" s="5">
        <f t="shared" si="61"/>
        <v>335776</v>
      </c>
      <c r="AA180" s="5">
        <f t="shared" si="62"/>
        <v>299800</v>
      </c>
      <c r="AC180" s="39">
        <f t="shared" si="71"/>
        <v>299800</v>
      </c>
      <c r="AD180" s="5">
        <f t="shared" si="63"/>
        <v>257053.37599999999</v>
      </c>
      <c r="AE180" s="5">
        <f t="shared" si="64"/>
        <v>29999.423999999999</v>
      </c>
      <c r="AF180" s="5">
        <f t="shared" si="65"/>
        <v>181914.32555911312</v>
      </c>
      <c r="AG180" s="5">
        <f t="shared" si="66"/>
        <v>153542.77604892253</v>
      </c>
      <c r="AH180" s="51">
        <f t="shared" si="67"/>
        <v>0.59731865201771384</v>
      </c>
      <c r="AJ180" s="39">
        <f t="shared" si="68"/>
        <v>181914</v>
      </c>
      <c r="AK180" s="5">
        <f t="shared" si="69"/>
        <v>34564</v>
      </c>
      <c r="AL180" s="40">
        <f t="shared" si="70"/>
        <v>216478</v>
      </c>
    </row>
    <row r="181" spans="1:38" ht="50.1" customHeight="1" x14ac:dyDescent="0.25">
      <c r="A181" s="1">
        <v>179</v>
      </c>
      <c r="B181" s="9" t="s">
        <v>450</v>
      </c>
      <c r="C181" s="97" t="s">
        <v>32</v>
      </c>
      <c r="D181" s="41"/>
      <c r="E181" s="43">
        <v>79821</v>
      </c>
      <c r="F181" s="42">
        <f t="shared" si="48"/>
        <v>90293.515199999994</v>
      </c>
      <c r="G181" s="35"/>
      <c r="H181" s="36">
        <v>218453.76000000001</v>
      </c>
      <c r="I181" s="24">
        <f t="shared" si="49"/>
        <v>41506.214400000004</v>
      </c>
      <c r="J181" s="25">
        <f t="shared" si="50"/>
        <v>259959.97440000001</v>
      </c>
      <c r="K181" s="37">
        <v>202272</v>
      </c>
      <c r="L181" s="24">
        <f t="shared" si="51"/>
        <v>38431.68</v>
      </c>
      <c r="M181" s="38">
        <f t="shared" si="52"/>
        <v>240703.68</v>
      </c>
      <c r="N181" s="36">
        <v>180600</v>
      </c>
      <c r="O181" s="24">
        <f t="shared" si="53"/>
        <v>34314</v>
      </c>
      <c r="P181" s="25">
        <f t="shared" si="54"/>
        <v>214914</v>
      </c>
      <c r="R181" s="44">
        <f t="shared" si="55"/>
        <v>172904.81880000001</v>
      </c>
      <c r="T181" s="45">
        <f t="shared" si="56"/>
        <v>1.1661570113128126</v>
      </c>
      <c r="V181" s="5">
        <f t="shared" si="57"/>
        <v>115688.90996260615</v>
      </c>
      <c r="W181" s="5">
        <f t="shared" si="58"/>
        <v>230120.72763739387</v>
      </c>
      <c r="X181" s="5" t="str">
        <f t="shared" si="59"/>
        <v/>
      </c>
      <c r="Y181" s="5">
        <f t="shared" si="60"/>
        <v>218453.76000000001</v>
      </c>
      <c r="Z181" s="5">
        <f t="shared" si="61"/>
        <v>202272</v>
      </c>
      <c r="AA181" s="5">
        <f t="shared" si="62"/>
        <v>180600</v>
      </c>
      <c r="AC181" s="39">
        <f t="shared" si="71"/>
        <v>180600</v>
      </c>
      <c r="AD181" s="5">
        <f t="shared" si="63"/>
        <v>172904.81880000001</v>
      </c>
      <c r="AE181" s="5">
        <f t="shared" si="64"/>
        <v>90293.515199999994</v>
      </c>
      <c r="AF181" s="5">
        <f t="shared" si="65"/>
        <v>163839.0419969353</v>
      </c>
      <c r="AG181" s="5">
        <f t="shared" si="66"/>
        <v>57215.90883739385</v>
      </c>
      <c r="AH181" s="51">
        <f t="shared" si="67"/>
        <v>0.33090985684774821</v>
      </c>
      <c r="AJ181" s="39">
        <f t="shared" si="68"/>
        <v>163839</v>
      </c>
      <c r="AK181" s="5">
        <f t="shared" si="69"/>
        <v>31129</v>
      </c>
      <c r="AL181" s="40">
        <f t="shared" si="70"/>
        <v>194968</v>
      </c>
    </row>
    <row r="182" spans="1:38" ht="50.1" customHeight="1" x14ac:dyDescent="0.25">
      <c r="A182" s="1">
        <v>180</v>
      </c>
      <c r="B182" s="9" t="s">
        <v>161</v>
      </c>
      <c r="C182" s="97" t="s">
        <v>2</v>
      </c>
      <c r="D182" s="41"/>
      <c r="E182" s="43">
        <v>87954</v>
      </c>
      <c r="F182" s="42">
        <f t="shared" si="48"/>
        <v>99493.564799999993</v>
      </c>
      <c r="G182" s="35"/>
      <c r="H182" s="36">
        <v>239258.88</v>
      </c>
      <c r="I182" s="24">
        <f t="shared" si="49"/>
        <v>45459.1872</v>
      </c>
      <c r="J182" s="25">
        <f t="shared" si="50"/>
        <v>284718.06719999999</v>
      </c>
      <c r="K182" s="37">
        <v>221536</v>
      </c>
      <c r="L182" s="24">
        <f t="shared" si="51"/>
        <v>42091.839999999997</v>
      </c>
      <c r="M182" s="38">
        <f t="shared" si="52"/>
        <v>263627.83999999997</v>
      </c>
      <c r="N182" s="36">
        <v>197800</v>
      </c>
      <c r="O182" s="24">
        <f t="shared" si="53"/>
        <v>37582</v>
      </c>
      <c r="P182" s="25">
        <f t="shared" si="54"/>
        <v>235382</v>
      </c>
      <c r="R182" s="44">
        <f t="shared" si="55"/>
        <v>189522.11119999998</v>
      </c>
      <c r="T182" s="45">
        <f t="shared" si="56"/>
        <v>1.154786720331082</v>
      </c>
      <c r="V182" s="5">
        <f t="shared" si="57"/>
        <v>127146.10658111484</v>
      </c>
      <c r="W182" s="5">
        <f t="shared" si="58"/>
        <v>251898.11581888513</v>
      </c>
      <c r="X182" s="5" t="str">
        <f t="shared" si="59"/>
        <v/>
      </c>
      <c r="Y182" s="5">
        <f t="shared" si="60"/>
        <v>239258.88</v>
      </c>
      <c r="Z182" s="5">
        <f t="shared" si="61"/>
        <v>221536</v>
      </c>
      <c r="AA182" s="5">
        <f t="shared" si="62"/>
        <v>197800</v>
      </c>
      <c r="AC182" s="39">
        <f t="shared" si="71"/>
        <v>197800</v>
      </c>
      <c r="AD182" s="5">
        <f t="shared" si="63"/>
        <v>189522.11119999998</v>
      </c>
      <c r="AE182" s="5">
        <f t="shared" si="64"/>
        <v>99493.564799999993</v>
      </c>
      <c r="AF182" s="5">
        <f t="shared" si="65"/>
        <v>179714.6219237175</v>
      </c>
      <c r="AG182" s="5">
        <f t="shared" si="66"/>
        <v>62376.004618885134</v>
      </c>
      <c r="AH182" s="51">
        <f t="shared" si="67"/>
        <v>0.32912257162997</v>
      </c>
      <c r="AJ182" s="39">
        <f t="shared" si="68"/>
        <v>179715</v>
      </c>
      <c r="AK182" s="5">
        <f t="shared" si="69"/>
        <v>34146</v>
      </c>
      <c r="AL182" s="40">
        <f t="shared" si="70"/>
        <v>213861</v>
      </c>
    </row>
    <row r="183" spans="1:38" ht="50.1" customHeight="1" x14ac:dyDescent="0.25">
      <c r="A183" s="1">
        <v>181</v>
      </c>
      <c r="B183" s="9" t="s">
        <v>103</v>
      </c>
      <c r="C183" s="97" t="s">
        <v>2</v>
      </c>
      <c r="D183" s="41"/>
      <c r="E183" s="43">
        <v>20000</v>
      </c>
      <c r="F183" s="42">
        <f t="shared" si="48"/>
        <v>22624</v>
      </c>
      <c r="G183" s="35"/>
      <c r="H183" s="36">
        <v>120718.08</v>
      </c>
      <c r="I183" s="24">
        <f t="shared" si="49"/>
        <v>22936.4352</v>
      </c>
      <c r="J183" s="25">
        <f t="shared" si="50"/>
        <v>143654.51519999999</v>
      </c>
      <c r="K183" s="37">
        <v>111776</v>
      </c>
      <c r="L183" s="24">
        <f t="shared" si="51"/>
        <v>21237.439999999999</v>
      </c>
      <c r="M183" s="38">
        <f t="shared" si="52"/>
        <v>133013.44</v>
      </c>
      <c r="N183" s="36">
        <v>99800</v>
      </c>
      <c r="O183" s="24">
        <f t="shared" si="53"/>
        <v>18962</v>
      </c>
      <c r="P183" s="25">
        <f t="shared" si="54"/>
        <v>118762</v>
      </c>
      <c r="R183" s="44">
        <f t="shared" si="55"/>
        <v>88729.52</v>
      </c>
      <c r="T183" s="45">
        <f t="shared" si="56"/>
        <v>3.4364760000000003</v>
      </c>
      <c r="V183" s="5">
        <f t="shared" si="57"/>
        <v>43833.701660334285</v>
      </c>
      <c r="W183" s="5">
        <f t="shared" si="58"/>
        <v>133625.33833966573</v>
      </c>
      <c r="X183" s="5" t="str">
        <f t="shared" si="59"/>
        <v/>
      </c>
      <c r="Y183" s="5">
        <f t="shared" si="60"/>
        <v>120718.08</v>
      </c>
      <c r="Z183" s="5">
        <f t="shared" si="61"/>
        <v>111776</v>
      </c>
      <c r="AA183" s="5">
        <f t="shared" si="62"/>
        <v>99800</v>
      </c>
      <c r="AC183" s="39">
        <f t="shared" si="71"/>
        <v>99800</v>
      </c>
      <c r="AD183" s="5">
        <f t="shared" si="63"/>
        <v>88729.52</v>
      </c>
      <c r="AE183" s="5">
        <f t="shared" si="64"/>
        <v>22624</v>
      </c>
      <c r="AF183" s="5">
        <f t="shared" si="65"/>
        <v>74294.250229477533</v>
      </c>
      <c r="AG183" s="5">
        <f t="shared" si="66"/>
        <v>44895.818339665719</v>
      </c>
      <c r="AH183" s="51">
        <f t="shared" si="67"/>
        <v>0.50598513707349835</v>
      </c>
      <c r="AJ183" s="39">
        <f t="shared" si="68"/>
        <v>74294</v>
      </c>
      <c r="AK183" s="5">
        <f t="shared" si="69"/>
        <v>14116</v>
      </c>
      <c r="AL183" s="40">
        <f t="shared" si="70"/>
        <v>88410</v>
      </c>
    </row>
    <row r="184" spans="1:38" ht="50.1" customHeight="1" x14ac:dyDescent="0.25">
      <c r="A184" s="1">
        <v>182</v>
      </c>
      <c r="B184" s="9" t="s">
        <v>432</v>
      </c>
      <c r="C184" s="97" t="s">
        <v>2</v>
      </c>
      <c r="D184" s="41"/>
      <c r="E184" s="43">
        <v>57226.89075630252</v>
      </c>
      <c r="F184" s="42">
        <f t="shared" si="48"/>
        <v>64735.058823529413</v>
      </c>
      <c r="G184" s="35"/>
      <c r="H184" s="36">
        <v>363363.84000000003</v>
      </c>
      <c r="I184" s="24">
        <f t="shared" si="49"/>
        <v>69039.129600000015</v>
      </c>
      <c r="J184" s="25">
        <f t="shared" si="50"/>
        <v>432402.96960000007</v>
      </c>
      <c r="K184" s="37">
        <v>336448</v>
      </c>
      <c r="L184" s="24">
        <f t="shared" si="51"/>
        <v>63925.120000000003</v>
      </c>
      <c r="M184" s="38">
        <f t="shared" si="52"/>
        <v>400373.12</v>
      </c>
      <c r="N184" s="36">
        <v>300400</v>
      </c>
      <c r="O184" s="24">
        <f t="shared" si="53"/>
        <v>57076</v>
      </c>
      <c r="P184" s="25">
        <f t="shared" si="54"/>
        <v>357476</v>
      </c>
      <c r="R184" s="44">
        <f t="shared" si="55"/>
        <v>266236.72470588237</v>
      </c>
      <c r="T184" s="45">
        <f t="shared" si="56"/>
        <v>3.652301063142438</v>
      </c>
      <c r="V184" s="5">
        <f t="shared" si="57"/>
        <v>129448.14034304375</v>
      </c>
      <c r="W184" s="5">
        <f t="shared" si="58"/>
        <v>403025.30906872102</v>
      </c>
      <c r="X184" s="5" t="str">
        <f t="shared" si="59"/>
        <v/>
      </c>
      <c r="Y184" s="5">
        <f t="shared" si="60"/>
        <v>363363.84000000003</v>
      </c>
      <c r="Z184" s="5">
        <f t="shared" si="61"/>
        <v>336448</v>
      </c>
      <c r="AA184" s="5">
        <f t="shared" si="62"/>
        <v>300400</v>
      </c>
      <c r="AC184" s="39">
        <f t="shared" si="71"/>
        <v>300400</v>
      </c>
      <c r="AD184" s="5">
        <f t="shared" si="63"/>
        <v>266236.72470588237</v>
      </c>
      <c r="AE184" s="5">
        <f t="shared" si="64"/>
        <v>64735.058823529413</v>
      </c>
      <c r="AF184" s="5">
        <f t="shared" si="65"/>
        <v>220813.07373426584</v>
      </c>
      <c r="AG184" s="5">
        <f t="shared" si="66"/>
        <v>136788.58436283862</v>
      </c>
      <c r="AH184" s="51">
        <f t="shared" si="67"/>
        <v>0.51378555875021381</v>
      </c>
      <c r="AJ184" s="39">
        <f t="shared" si="68"/>
        <v>220813</v>
      </c>
      <c r="AK184" s="5">
        <f t="shared" si="69"/>
        <v>41954</v>
      </c>
      <c r="AL184" s="40">
        <f t="shared" si="70"/>
        <v>262767</v>
      </c>
    </row>
    <row r="185" spans="1:38" ht="50.1" customHeight="1" x14ac:dyDescent="0.25">
      <c r="A185" s="1">
        <v>183</v>
      </c>
      <c r="B185" s="9" t="s">
        <v>258</v>
      </c>
      <c r="C185" s="97" t="s">
        <v>2</v>
      </c>
      <c r="D185" s="41"/>
      <c r="E185" s="43">
        <v>27428.571428571431</v>
      </c>
      <c r="F185" s="42">
        <f t="shared" si="48"/>
        <v>31027.200000000001</v>
      </c>
      <c r="G185" s="35"/>
      <c r="H185" s="36">
        <v>299013.12</v>
      </c>
      <c r="I185" s="24">
        <f t="shared" si="49"/>
        <v>56812.4928</v>
      </c>
      <c r="J185" s="25">
        <f t="shared" si="50"/>
        <v>355825.6128</v>
      </c>
      <c r="K185" s="37">
        <v>276864</v>
      </c>
      <c r="L185" s="24">
        <f t="shared" si="51"/>
        <v>52604.160000000003</v>
      </c>
      <c r="M185" s="38">
        <f t="shared" si="52"/>
        <v>329468.16000000003</v>
      </c>
      <c r="N185" s="36">
        <v>247200</v>
      </c>
      <c r="O185" s="24">
        <f t="shared" si="53"/>
        <v>46968</v>
      </c>
      <c r="P185" s="25">
        <f t="shared" si="54"/>
        <v>294168</v>
      </c>
      <c r="R185" s="44">
        <f t="shared" si="55"/>
        <v>213526.08000000002</v>
      </c>
      <c r="T185" s="45">
        <f t="shared" si="56"/>
        <v>6.7848050000000004</v>
      </c>
      <c r="V185" s="5">
        <f t="shared" si="57"/>
        <v>90022.368574919383</v>
      </c>
      <c r="W185" s="5">
        <f t="shared" si="58"/>
        <v>337029.79142508062</v>
      </c>
      <c r="X185" s="5" t="str">
        <f t="shared" si="59"/>
        <v/>
      </c>
      <c r="Y185" s="5">
        <f t="shared" si="60"/>
        <v>299013.12</v>
      </c>
      <c r="Z185" s="5">
        <f t="shared" si="61"/>
        <v>276864</v>
      </c>
      <c r="AA185" s="5">
        <f t="shared" si="62"/>
        <v>247200</v>
      </c>
      <c r="AC185" s="39">
        <f t="shared" si="71"/>
        <v>247200</v>
      </c>
      <c r="AD185" s="5">
        <f t="shared" si="63"/>
        <v>213526.08000000002</v>
      </c>
      <c r="AE185" s="5">
        <f t="shared" si="64"/>
        <v>31027.200000000001</v>
      </c>
      <c r="AF185" s="5">
        <f t="shared" si="65"/>
        <v>158740.20846474596</v>
      </c>
      <c r="AG185" s="5">
        <f t="shared" si="66"/>
        <v>123503.71142508063</v>
      </c>
      <c r="AH185" s="51">
        <f t="shared" si="67"/>
        <v>0.57840106194559759</v>
      </c>
      <c r="AJ185" s="39">
        <f t="shared" si="68"/>
        <v>158740</v>
      </c>
      <c r="AK185" s="5">
        <f t="shared" si="69"/>
        <v>30161</v>
      </c>
      <c r="AL185" s="40">
        <f t="shared" si="70"/>
        <v>188901</v>
      </c>
    </row>
    <row r="186" spans="1:38" ht="50.1" customHeight="1" x14ac:dyDescent="0.25">
      <c r="A186" s="1">
        <v>184</v>
      </c>
      <c r="B186" s="9" t="s">
        <v>162</v>
      </c>
      <c r="C186" s="97" t="s">
        <v>2</v>
      </c>
      <c r="D186" s="41"/>
      <c r="E186" s="43">
        <v>81000</v>
      </c>
      <c r="F186" s="42">
        <f t="shared" si="48"/>
        <v>91627.199999999997</v>
      </c>
      <c r="G186" s="35"/>
      <c r="H186" s="36">
        <v>325382.40000000002</v>
      </c>
      <c r="I186" s="24">
        <f t="shared" si="49"/>
        <v>61822.656000000003</v>
      </c>
      <c r="J186" s="25">
        <f t="shared" si="50"/>
        <v>387205.05600000004</v>
      </c>
      <c r="K186" s="37">
        <v>301280</v>
      </c>
      <c r="L186" s="24">
        <f t="shared" si="51"/>
        <v>57243.199999999997</v>
      </c>
      <c r="M186" s="38">
        <f t="shared" si="52"/>
        <v>358523.2</v>
      </c>
      <c r="N186" s="36">
        <v>269000</v>
      </c>
      <c r="O186" s="24">
        <f t="shared" si="53"/>
        <v>51110</v>
      </c>
      <c r="P186" s="25">
        <f t="shared" si="54"/>
        <v>320110</v>
      </c>
      <c r="R186" s="44">
        <f t="shared" si="55"/>
        <v>246822.40000000002</v>
      </c>
      <c r="T186" s="45">
        <f t="shared" si="56"/>
        <v>2.0471901234567902</v>
      </c>
      <c r="V186" s="5">
        <f t="shared" si="57"/>
        <v>140811.86617975502</v>
      </c>
      <c r="W186" s="5">
        <f t="shared" si="58"/>
        <v>352832.93382024503</v>
      </c>
      <c r="X186" s="5" t="str">
        <f t="shared" si="59"/>
        <v/>
      </c>
      <c r="Y186" s="5">
        <f t="shared" si="60"/>
        <v>325382.40000000002</v>
      </c>
      <c r="Z186" s="5">
        <f t="shared" si="61"/>
        <v>301280</v>
      </c>
      <c r="AA186" s="5">
        <f t="shared" si="62"/>
        <v>269000</v>
      </c>
      <c r="AC186" s="39">
        <f t="shared" si="71"/>
        <v>269000</v>
      </c>
      <c r="AD186" s="5">
        <f t="shared" si="63"/>
        <v>246822.40000000002</v>
      </c>
      <c r="AE186" s="5">
        <f t="shared" si="64"/>
        <v>91627.199999999997</v>
      </c>
      <c r="AF186" s="5">
        <f t="shared" si="65"/>
        <v>221709.99085289895</v>
      </c>
      <c r="AG186" s="5">
        <f t="shared" si="66"/>
        <v>106010.53382024501</v>
      </c>
      <c r="AH186" s="51">
        <f t="shared" si="67"/>
        <v>0.42950126820031326</v>
      </c>
      <c r="AJ186" s="39">
        <f t="shared" si="68"/>
        <v>221710</v>
      </c>
      <c r="AK186" s="5">
        <f t="shared" si="69"/>
        <v>42125</v>
      </c>
      <c r="AL186" s="40">
        <f t="shared" si="70"/>
        <v>263835</v>
      </c>
    </row>
    <row r="187" spans="1:38" ht="50.1" customHeight="1" x14ac:dyDescent="0.25">
      <c r="A187" s="1">
        <v>185</v>
      </c>
      <c r="B187" s="9" t="s">
        <v>163</v>
      </c>
      <c r="C187" s="97" t="s">
        <v>2</v>
      </c>
      <c r="D187" s="41"/>
      <c r="E187" s="43">
        <v>6600</v>
      </c>
      <c r="F187" s="42">
        <f t="shared" si="48"/>
        <v>7465.92</v>
      </c>
      <c r="G187" s="35"/>
      <c r="H187" s="36">
        <v>88300.800000000003</v>
      </c>
      <c r="I187" s="24">
        <f t="shared" si="49"/>
        <v>16777.151999999998</v>
      </c>
      <c r="J187" s="25">
        <f t="shared" si="50"/>
        <v>105077.952</v>
      </c>
      <c r="K187" s="37">
        <v>81760</v>
      </c>
      <c r="L187" s="24">
        <f t="shared" si="51"/>
        <v>15534.4</v>
      </c>
      <c r="M187" s="38">
        <f t="shared" si="52"/>
        <v>97294.399999999994</v>
      </c>
      <c r="N187" s="36">
        <v>73000</v>
      </c>
      <c r="O187" s="24">
        <f t="shared" si="53"/>
        <v>13870</v>
      </c>
      <c r="P187" s="25">
        <f t="shared" si="54"/>
        <v>86870</v>
      </c>
      <c r="R187" s="44">
        <f t="shared" si="55"/>
        <v>62631.68</v>
      </c>
      <c r="T187" s="45">
        <f t="shared" si="56"/>
        <v>8.4896484848484857</v>
      </c>
      <c r="V187" s="5">
        <f t="shared" si="57"/>
        <v>25324.131686033652</v>
      </c>
      <c r="W187" s="5">
        <f t="shared" si="58"/>
        <v>99939.228313966349</v>
      </c>
      <c r="X187" s="5" t="str">
        <f t="shared" si="59"/>
        <v/>
      </c>
      <c r="Y187" s="5">
        <f t="shared" si="60"/>
        <v>88300.800000000003</v>
      </c>
      <c r="Z187" s="5">
        <f t="shared" si="61"/>
        <v>81760</v>
      </c>
      <c r="AA187" s="5">
        <f t="shared" si="62"/>
        <v>73000</v>
      </c>
      <c r="AC187" s="39">
        <f t="shared" si="71"/>
        <v>73000</v>
      </c>
      <c r="AD187" s="5">
        <f t="shared" si="63"/>
        <v>62631.68</v>
      </c>
      <c r="AE187" s="5">
        <f t="shared" si="64"/>
        <v>7465.92</v>
      </c>
      <c r="AF187" s="5">
        <f t="shared" si="65"/>
        <v>44537.714634078831</v>
      </c>
      <c r="AG187" s="5">
        <f t="shared" si="66"/>
        <v>37307.548313966348</v>
      </c>
      <c r="AH187" s="51">
        <f t="shared" si="67"/>
        <v>0.59566577671182297</v>
      </c>
      <c r="AJ187" s="39">
        <f t="shared" si="68"/>
        <v>44538</v>
      </c>
      <c r="AK187" s="5">
        <f t="shared" si="69"/>
        <v>8462</v>
      </c>
      <c r="AL187" s="40">
        <f t="shared" si="70"/>
        <v>53000</v>
      </c>
    </row>
    <row r="188" spans="1:38" ht="87.75" customHeight="1" x14ac:dyDescent="0.25">
      <c r="A188" s="1">
        <v>186</v>
      </c>
      <c r="B188" s="9" t="s">
        <v>387</v>
      </c>
      <c r="C188" s="97" t="s">
        <v>35</v>
      </c>
      <c r="D188" s="41"/>
      <c r="E188" s="43">
        <v>285700</v>
      </c>
      <c r="F188" s="42">
        <f t="shared" si="48"/>
        <v>323183.83999999997</v>
      </c>
      <c r="G188" s="35"/>
      <c r="H188" s="36">
        <v>1199028.1000000001</v>
      </c>
      <c r="I188" s="24">
        <f t="shared" si="49"/>
        <v>227815.33900000004</v>
      </c>
      <c r="J188" s="25">
        <f t="shared" si="50"/>
        <v>1426843.4390000002</v>
      </c>
      <c r="K188" s="37">
        <v>1110211</v>
      </c>
      <c r="L188" s="24">
        <f t="shared" si="51"/>
        <v>210940.09</v>
      </c>
      <c r="M188" s="38">
        <f t="shared" si="52"/>
        <v>1321151.0900000001</v>
      </c>
      <c r="N188" s="36">
        <v>991260</v>
      </c>
      <c r="O188" s="24">
        <f t="shared" si="53"/>
        <v>188339.4</v>
      </c>
      <c r="P188" s="25">
        <f t="shared" si="54"/>
        <v>1179599.3999999999</v>
      </c>
      <c r="R188" s="44">
        <f t="shared" si="55"/>
        <v>905920.73499999999</v>
      </c>
      <c r="T188" s="45">
        <f t="shared" si="56"/>
        <v>2.1708811165558277</v>
      </c>
      <c r="V188" s="5">
        <f t="shared" si="57"/>
        <v>508214.17703881714</v>
      </c>
      <c r="W188" s="5">
        <f t="shared" si="58"/>
        <v>1303627.2929611828</v>
      </c>
      <c r="X188" s="5" t="str">
        <f t="shared" si="59"/>
        <v/>
      </c>
      <c r="Y188" s="5">
        <f t="shared" si="60"/>
        <v>1199028.1000000001</v>
      </c>
      <c r="Z188" s="5">
        <f t="shared" si="61"/>
        <v>1110211</v>
      </c>
      <c r="AA188" s="5">
        <f t="shared" si="62"/>
        <v>991260</v>
      </c>
      <c r="AC188" s="39">
        <f t="shared" si="71"/>
        <v>991260</v>
      </c>
      <c r="AD188" s="5">
        <f t="shared" si="63"/>
        <v>905920.73499999999</v>
      </c>
      <c r="AE188" s="5">
        <f t="shared" si="64"/>
        <v>323183.83999999997</v>
      </c>
      <c r="AF188" s="5">
        <f t="shared" si="65"/>
        <v>808105.43265055679</v>
      </c>
      <c r="AG188" s="5">
        <f t="shared" si="66"/>
        <v>397706.55796118284</v>
      </c>
      <c r="AH188" s="51">
        <f t="shared" si="67"/>
        <v>0.4390081191387929</v>
      </c>
      <c r="AJ188" s="39">
        <f t="shared" si="68"/>
        <v>808105</v>
      </c>
      <c r="AK188" s="5">
        <f t="shared" si="69"/>
        <v>153540</v>
      </c>
      <c r="AL188" s="40">
        <f t="shared" si="70"/>
        <v>961645</v>
      </c>
    </row>
    <row r="189" spans="1:38" ht="86.25" customHeight="1" x14ac:dyDescent="0.25">
      <c r="A189" s="1">
        <v>187</v>
      </c>
      <c r="B189" s="9" t="s">
        <v>433</v>
      </c>
      <c r="C189" s="97" t="s">
        <v>2</v>
      </c>
      <c r="D189" s="41"/>
      <c r="E189" s="43">
        <v>3529411.7647058824</v>
      </c>
      <c r="F189" s="42">
        <f t="shared" si="48"/>
        <v>3992470.588235294</v>
      </c>
      <c r="G189" s="35"/>
      <c r="H189" s="36">
        <v>2710229.76</v>
      </c>
      <c r="I189" s="24">
        <f t="shared" si="49"/>
        <v>514943.6544</v>
      </c>
      <c r="J189" s="25">
        <f t="shared" si="50"/>
        <v>3225173.4143999997</v>
      </c>
      <c r="K189" s="37">
        <v>2509472</v>
      </c>
      <c r="L189" s="24">
        <f t="shared" si="51"/>
        <v>476799.68</v>
      </c>
      <c r="M189" s="38">
        <f t="shared" si="52"/>
        <v>2986271.68</v>
      </c>
      <c r="N189" s="36">
        <v>2240600</v>
      </c>
      <c r="O189" s="24">
        <f t="shared" si="53"/>
        <v>425714</v>
      </c>
      <c r="P189" s="25">
        <f t="shared" si="54"/>
        <v>2666314</v>
      </c>
      <c r="R189" s="44">
        <f t="shared" si="55"/>
        <v>2863193.0870588236</v>
      </c>
      <c r="T189" s="45">
        <f t="shared" si="56"/>
        <v>-0.18876195866666667</v>
      </c>
      <c r="V189" s="5">
        <f t="shared" si="57"/>
        <v>2086146.0671233525</v>
      </c>
      <c r="W189" s="5">
        <f t="shared" si="58"/>
        <v>3640240.1069942946</v>
      </c>
      <c r="X189" s="5" t="str">
        <f t="shared" si="59"/>
        <v/>
      </c>
      <c r="Y189" s="5">
        <f t="shared" si="60"/>
        <v>2710229.76</v>
      </c>
      <c r="Z189" s="5">
        <f t="shared" si="61"/>
        <v>2509472</v>
      </c>
      <c r="AA189" s="5">
        <f t="shared" si="62"/>
        <v>2240600</v>
      </c>
      <c r="AC189" s="39">
        <f t="shared" si="71"/>
        <v>2240600</v>
      </c>
      <c r="AD189" s="5">
        <f t="shared" si="63"/>
        <v>2863193.0870588236</v>
      </c>
      <c r="AE189" s="5">
        <f t="shared" si="64"/>
        <v>2240600</v>
      </c>
      <c r="AF189" s="5">
        <f t="shared" si="65"/>
        <v>2792856.5549603589</v>
      </c>
      <c r="AG189" s="5">
        <f t="shared" si="66"/>
        <v>777047.01993547101</v>
      </c>
      <c r="AH189" s="51">
        <f t="shared" si="67"/>
        <v>0.27139176308003804</v>
      </c>
      <c r="AJ189" s="39">
        <f t="shared" si="68"/>
        <v>2792857</v>
      </c>
      <c r="AK189" s="5">
        <f t="shared" si="69"/>
        <v>530643</v>
      </c>
      <c r="AL189" s="40">
        <f t="shared" si="70"/>
        <v>3323500</v>
      </c>
    </row>
    <row r="190" spans="1:38" ht="50.1" customHeight="1" x14ac:dyDescent="0.25">
      <c r="A190" s="1">
        <v>188</v>
      </c>
      <c r="B190" s="9" t="s">
        <v>104</v>
      </c>
      <c r="C190" s="97" t="s">
        <v>2</v>
      </c>
      <c r="D190" s="41"/>
      <c r="E190" s="43">
        <v>12522</v>
      </c>
      <c r="F190" s="42">
        <f t="shared" si="48"/>
        <v>14164.886399999999</v>
      </c>
      <c r="G190" s="35"/>
      <c r="H190" s="36">
        <v>94155.26</v>
      </c>
      <c r="I190" s="24">
        <f t="shared" si="49"/>
        <v>17889.499400000001</v>
      </c>
      <c r="J190" s="25">
        <f t="shared" si="50"/>
        <v>112044.7594</v>
      </c>
      <c r="K190" s="37">
        <v>87181</v>
      </c>
      <c r="L190" s="24">
        <f t="shared" si="51"/>
        <v>16564.39</v>
      </c>
      <c r="M190" s="38">
        <f t="shared" si="52"/>
        <v>103745.39</v>
      </c>
      <c r="N190" s="36">
        <v>77840</v>
      </c>
      <c r="O190" s="24">
        <f t="shared" si="53"/>
        <v>14789.6</v>
      </c>
      <c r="P190" s="25">
        <f t="shared" si="54"/>
        <v>92629.6</v>
      </c>
      <c r="R190" s="44">
        <f t="shared" si="55"/>
        <v>68335.286599999992</v>
      </c>
      <c r="T190" s="45">
        <f t="shared" si="56"/>
        <v>4.4572182239258895</v>
      </c>
      <c r="V190" s="5">
        <f t="shared" si="57"/>
        <v>31608.349280661081</v>
      </c>
      <c r="W190" s="5">
        <f t="shared" si="58"/>
        <v>105062.2239193389</v>
      </c>
      <c r="X190" s="5" t="str">
        <f t="shared" si="59"/>
        <v/>
      </c>
      <c r="Y190" s="5">
        <f t="shared" si="60"/>
        <v>94155.26</v>
      </c>
      <c r="Z190" s="5">
        <f t="shared" si="61"/>
        <v>87181</v>
      </c>
      <c r="AA190" s="5">
        <f t="shared" si="62"/>
        <v>77840</v>
      </c>
      <c r="AC190" s="39">
        <f t="shared" si="71"/>
        <v>77840</v>
      </c>
      <c r="AD190" s="5">
        <f t="shared" si="63"/>
        <v>68335.286599999992</v>
      </c>
      <c r="AE190" s="5">
        <f t="shared" si="64"/>
        <v>14164.886399999999</v>
      </c>
      <c r="AF190" s="5">
        <f t="shared" si="65"/>
        <v>54849.236816638819</v>
      </c>
      <c r="AG190" s="5">
        <f t="shared" si="66"/>
        <v>36726.937319338911</v>
      </c>
      <c r="AH190" s="51">
        <f t="shared" si="67"/>
        <v>0.53745201266689224</v>
      </c>
      <c r="AJ190" s="39">
        <f t="shared" si="68"/>
        <v>54849</v>
      </c>
      <c r="AK190" s="5">
        <f t="shared" si="69"/>
        <v>10421</v>
      </c>
      <c r="AL190" s="40">
        <f t="shared" si="70"/>
        <v>65270</v>
      </c>
    </row>
    <row r="191" spans="1:38" ht="50.1" customHeight="1" x14ac:dyDescent="0.25">
      <c r="A191" s="1">
        <v>189</v>
      </c>
      <c r="B191" s="9" t="s">
        <v>105</v>
      </c>
      <c r="C191" s="97" t="s">
        <v>2</v>
      </c>
      <c r="D191" s="41"/>
      <c r="E191" s="43">
        <v>12229</v>
      </c>
      <c r="F191" s="42">
        <f t="shared" si="48"/>
        <v>13833.444799999999</v>
      </c>
      <c r="G191" s="35"/>
      <c r="H191" s="36">
        <v>8467.2000000000007</v>
      </c>
      <c r="I191" s="24">
        <f t="shared" si="49"/>
        <v>1608.7680000000003</v>
      </c>
      <c r="J191" s="25">
        <f t="shared" si="50"/>
        <v>10075.968000000001</v>
      </c>
      <c r="K191" s="37">
        <v>7840</v>
      </c>
      <c r="L191" s="24">
        <f t="shared" si="51"/>
        <v>1489.6</v>
      </c>
      <c r="M191" s="38">
        <f t="shared" si="52"/>
        <v>9329.6</v>
      </c>
      <c r="N191" s="36">
        <v>7000</v>
      </c>
      <c r="O191" s="24">
        <f t="shared" si="53"/>
        <v>1330</v>
      </c>
      <c r="P191" s="25">
        <f t="shared" si="54"/>
        <v>8330</v>
      </c>
      <c r="R191" s="44">
        <f t="shared" si="55"/>
        <v>9285.1612000000005</v>
      </c>
      <c r="T191" s="45">
        <f t="shared" si="56"/>
        <v>-0.2407260446479679</v>
      </c>
      <c r="V191" s="5">
        <f t="shared" si="57"/>
        <v>6193.9695832333509</v>
      </c>
      <c r="W191" s="5">
        <f t="shared" si="58"/>
        <v>12376.35281676665</v>
      </c>
      <c r="X191" s="5" t="str">
        <f t="shared" si="59"/>
        <v/>
      </c>
      <c r="Y191" s="5">
        <f t="shared" si="60"/>
        <v>8467.2000000000007</v>
      </c>
      <c r="Z191" s="5">
        <f t="shared" si="61"/>
        <v>7840</v>
      </c>
      <c r="AA191" s="5">
        <f t="shared" si="62"/>
        <v>7000</v>
      </c>
      <c r="AC191" s="39">
        <f t="shared" si="71"/>
        <v>7000</v>
      </c>
      <c r="AD191" s="5">
        <f t="shared" si="63"/>
        <v>9285.1612000000005</v>
      </c>
      <c r="AE191" s="5">
        <f t="shared" si="64"/>
        <v>7000</v>
      </c>
      <c r="AF191" s="5">
        <f t="shared" si="65"/>
        <v>8954.0819653099206</v>
      </c>
      <c r="AG191" s="5">
        <f t="shared" si="66"/>
        <v>3091.1916167666495</v>
      </c>
      <c r="AH191" s="51">
        <f t="shared" si="67"/>
        <v>0.33291738831272516</v>
      </c>
      <c r="AJ191" s="39">
        <f t="shared" si="68"/>
        <v>8954</v>
      </c>
      <c r="AK191" s="5">
        <f t="shared" si="69"/>
        <v>1701</v>
      </c>
      <c r="AL191" s="40">
        <f t="shared" si="70"/>
        <v>10655</v>
      </c>
    </row>
    <row r="192" spans="1:38" ht="50.1" customHeight="1" x14ac:dyDescent="0.25">
      <c r="A192" s="1">
        <v>190</v>
      </c>
      <c r="B192" s="9" t="s">
        <v>434</v>
      </c>
      <c r="C192" s="97" t="s">
        <v>2</v>
      </c>
      <c r="D192" s="41"/>
      <c r="E192" s="43">
        <v>46162.184873949584</v>
      </c>
      <c r="F192" s="42">
        <f t="shared" si="48"/>
        <v>52218.663529411766</v>
      </c>
      <c r="G192" s="35"/>
      <c r="H192" s="36">
        <v>158917.25</v>
      </c>
      <c r="I192" s="24">
        <f t="shared" si="49"/>
        <v>30194.2775</v>
      </c>
      <c r="J192" s="25">
        <f t="shared" si="50"/>
        <v>189111.5275</v>
      </c>
      <c r="K192" s="37">
        <v>147146</v>
      </c>
      <c r="L192" s="24">
        <f t="shared" si="51"/>
        <v>27957.74</v>
      </c>
      <c r="M192" s="38">
        <f t="shared" si="52"/>
        <v>175103.74</v>
      </c>
      <c r="N192" s="36">
        <v>131380</v>
      </c>
      <c r="O192" s="24">
        <f t="shared" si="53"/>
        <v>24962.2</v>
      </c>
      <c r="P192" s="25">
        <f t="shared" si="54"/>
        <v>156342.20000000001</v>
      </c>
      <c r="R192" s="44">
        <f t="shared" si="55"/>
        <v>122415.47838235294</v>
      </c>
      <c r="T192" s="45">
        <f t="shared" si="56"/>
        <v>1.6518562480658252</v>
      </c>
      <c r="V192" s="5">
        <f t="shared" si="57"/>
        <v>74277.020111655147</v>
      </c>
      <c r="W192" s="5">
        <f t="shared" si="58"/>
        <v>170553.93665305074</v>
      </c>
      <c r="X192" s="5" t="str">
        <f t="shared" si="59"/>
        <v/>
      </c>
      <c r="Y192" s="5">
        <f t="shared" si="60"/>
        <v>158917.25</v>
      </c>
      <c r="Z192" s="5">
        <f t="shared" si="61"/>
        <v>147146</v>
      </c>
      <c r="AA192" s="5">
        <f t="shared" si="62"/>
        <v>131380</v>
      </c>
      <c r="AC192" s="39">
        <f t="shared" si="71"/>
        <v>131380</v>
      </c>
      <c r="AD192" s="5">
        <f t="shared" si="63"/>
        <v>122415.47838235294</v>
      </c>
      <c r="AE192" s="5">
        <f t="shared" si="64"/>
        <v>52218.663529411766</v>
      </c>
      <c r="AF192" s="5">
        <f t="shared" si="65"/>
        <v>112543.03634102317</v>
      </c>
      <c r="AG192" s="5">
        <f t="shared" si="66"/>
        <v>48138.458270697796</v>
      </c>
      <c r="AH192" s="51">
        <f t="shared" si="67"/>
        <v>0.39323832988130769</v>
      </c>
      <c r="AJ192" s="39">
        <f t="shared" si="68"/>
        <v>112543</v>
      </c>
      <c r="AK192" s="5">
        <f t="shared" si="69"/>
        <v>21383</v>
      </c>
      <c r="AL192" s="40">
        <f t="shared" si="70"/>
        <v>133926</v>
      </c>
    </row>
    <row r="193" spans="1:38" ht="50.1" customHeight="1" x14ac:dyDescent="0.25">
      <c r="A193" s="1">
        <v>191</v>
      </c>
      <c r="B193" s="9" t="s">
        <v>234</v>
      </c>
      <c r="C193" s="97" t="s">
        <v>222</v>
      </c>
      <c r="D193" s="41"/>
      <c r="E193" s="43">
        <v>32550.420168067227</v>
      </c>
      <c r="F193" s="42">
        <f t="shared" si="48"/>
        <v>36821.035294117646</v>
      </c>
      <c r="G193" s="35"/>
      <c r="H193" s="36">
        <v>69914.880000000005</v>
      </c>
      <c r="I193" s="24">
        <f t="shared" si="49"/>
        <v>13283.827200000002</v>
      </c>
      <c r="J193" s="25">
        <f t="shared" si="50"/>
        <v>83198.707200000004</v>
      </c>
      <c r="K193" s="37">
        <v>64736</v>
      </c>
      <c r="L193" s="24">
        <f t="shared" si="51"/>
        <v>12299.84</v>
      </c>
      <c r="M193" s="38">
        <f t="shared" si="52"/>
        <v>77035.839999999997</v>
      </c>
      <c r="N193" s="36">
        <v>57800</v>
      </c>
      <c r="O193" s="24">
        <f t="shared" si="53"/>
        <v>10982</v>
      </c>
      <c r="P193" s="25">
        <f t="shared" si="54"/>
        <v>68782</v>
      </c>
      <c r="R193" s="44">
        <f t="shared" si="55"/>
        <v>57317.978823529411</v>
      </c>
      <c r="T193" s="45">
        <f t="shared" si="56"/>
        <v>0.7608982780431135</v>
      </c>
      <c r="V193" s="5">
        <f t="shared" si="57"/>
        <v>42779.913891693912</v>
      </c>
      <c r="W193" s="5">
        <f t="shared" si="58"/>
        <v>71856.04375536491</v>
      </c>
      <c r="X193" s="5" t="str">
        <f t="shared" si="59"/>
        <v/>
      </c>
      <c r="Y193" s="5">
        <f t="shared" si="60"/>
        <v>69914.880000000005</v>
      </c>
      <c r="Z193" s="5">
        <f t="shared" si="61"/>
        <v>64736</v>
      </c>
      <c r="AA193" s="5">
        <f t="shared" si="62"/>
        <v>57800</v>
      </c>
      <c r="AC193" s="39">
        <f t="shared" si="71"/>
        <v>57800</v>
      </c>
      <c r="AD193" s="5">
        <f t="shared" si="63"/>
        <v>57317.978823529411</v>
      </c>
      <c r="AE193" s="5">
        <f t="shared" si="64"/>
        <v>36821.035294117646</v>
      </c>
      <c r="AF193" s="5">
        <f t="shared" si="65"/>
        <v>55710.214146515566</v>
      </c>
      <c r="AG193" s="5">
        <f t="shared" si="66"/>
        <v>14538.064931835495</v>
      </c>
      <c r="AH193" s="51">
        <f t="shared" si="67"/>
        <v>0.2536388272970212</v>
      </c>
      <c r="AJ193" s="39">
        <f t="shared" si="68"/>
        <v>55710</v>
      </c>
      <c r="AK193" s="5">
        <f t="shared" si="69"/>
        <v>10585</v>
      </c>
      <c r="AL193" s="40">
        <f t="shared" si="70"/>
        <v>66295</v>
      </c>
    </row>
    <row r="194" spans="1:38" ht="50.1" customHeight="1" x14ac:dyDescent="0.25">
      <c r="A194" s="1">
        <v>192</v>
      </c>
      <c r="B194" s="9" t="s">
        <v>238</v>
      </c>
      <c r="C194" s="97" t="s">
        <v>2</v>
      </c>
      <c r="D194" s="41"/>
      <c r="E194" s="43">
        <v>32550.420168067227</v>
      </c>
      <c r="F194" s="42">
        <f t="shared" si="48"/>
        <v>36821.035294117646</v>
      </c>
      <c r="G194" s="35"/>
      <c r="H194" s="36">
        <v>131120.64000000001</v>
      </c>
      <c r="I194" s="24">
        <f t="shared" si="49"/>
        <v>24912.921600000001</v>
      </c>
      <c r="J194" s="25">
        <f t="shared" si="50"/>
        <v>156033.56160000002</v>
      </c>
      <c r="K194" s="37">
        <v>121408</v>
      </c>
      <c r="L194" s="24">
        <f t="shared" si="51"/>
        <v>23067.52</v>
      </c>
      <c r="M194" s="38">
        <f t="shared" si="52"/>
        <v>144475.51999999999</v>
      </c>
      <c r="N194" s="36">
        <v>108400</v>
      </c>
      <c r="O194" s="24">
        <f t="shared" si="53"/>
        <v>20596</v>
      </c>
      <c r="P194" s="25">
        <f t="shared" si="54"/>
        <v>128996</v>
      </c>
      <c r="R194" s="44">
        <f t="shared" si="55"/>
        <v>99437.418823529413</v>
      </c>
      <c r="T194" s="45">
        <f t="shared" si="56"/>
        <v>2.0548735871950434</v>
      </c>
      <c r="V194" s="5">
        <f t="shared" si="57"/>
        <v>56667.98936355082</v>
      </c>
      <c r="W194" s="5">
        <f t="shared" si="58"/>
        <v>142206.84828350801</v>
      </c>
      <c r="X194" s="5" t="str">
        <f t="shared" si="59"/>
        <v/>
      </c>
      <c r="Y194" s="5">
        <f t="shared" si="60"/>
        <v>131120.64000000001</v>
      </c>
      <c r="Z194" s="5">
        <f t="shared" si="61"/>
        <v>121408</v>
      </c>
      <c r="AA194" s="5">
        <f t="shared" si="62"/>
        <v>108400</v>
      </c>
      <c r="AC194" s="39">
        <f t="shared" si="71"/>
        <v>108400</v>
      </c>
      <c r="AD194" s="5">
        <f t="shared" si="63"/>
        <v>99437.418823529413</v>
      </c>
      <c r="AE194" s="5">
        <f t="shared" si="64"/>
        <v>36821.035294117646</v>
      </c>
      <c r="AF194" s="5">
        <f t="shared" si="65"/>
        <v>89281.383345288792</v>
      </c>
      <c r="AG194" s="5">
        <f t="shared" si="66"/>
        <v>42769.429459978594</v>
      </c>
      <c r="AH194" s="51">
        <f t="shared" si="67"/>
        <v>0.43011403519917457</v>
      </c>
      <c r="AJ194" s="39">
        <f t="shared" si="68"/>
        <v>89281</v>
      </c>
      <c r="AK194" s="5">
        <f t="shared" si="69"/>
        <v>16963</v>
      </c>
      <c r="AL194" s="40">
        <f t="shared" si="70"/>
        <v>106244</v>
      </c>
    </row>
    <row r="195" spans="1:38" ht="50.1" customHeight="1" x14ac:dyDescent="0.25">
      <c r="A195" s="1">
        <v>193</v>
      </c>
      <c r="B195" s="9" t="s">
        <v>106</v>
      </c>
      <c r="C195" s="97" t="s">
        <v>2</v>
      </c>
      <c r="D195" s="41"/>
      <c r="E195" s="43">
        <v>46219</v>
      </c>
      <c r="F195" s="42">
        <f t="shared" ref="F195:F258" si="72">+E195*1.1312</f>
        <v>52282.932800000002</v>
      </c>
      <c r="G195" s="35"/>
      <c r="H195" s="36">
        <v>130394.88</v>
      </c>
      <c r="I195" s="24">
        <f t="shared" ref="I195:I258" si="73">+H195*19/100</f>
        <v>24775.0272</v>
      </c>
      <c r="J195" s="25">
        <f t="shared" ref="J195:J258" si="74">+I195+H195</f>
        <v>155169.90720000002</v>
      </c>
      <c r="K195" s="37">
        <v>120736</v>
      </c>
      <c r="L195" s="24">
        <f t="shared" ref="L195:L258" si="75">+K195*19/100</f>
        <v>22939.84</v>
      </c>
      <c r="M195" s="38">
        <f t="shared" ref="M195:M258" si="76">+L195+K195</f>
        <v>143675.84</v>
      </c>
      <c r="N195" s="36">
        <v>107800</v>
      </c>
      <c r="O195" s="24">
        <f t="shared" ref="O195:O258" si="77">+N195*19/100</f>
        <v>20482</v>
      </c>
      <c r="P195" s="25">
        <f t="shared" ref="P195:P258" si="78">+O195+N195</f>
        <v>128282</v>
      </c>
      <c r="R195" s="44">
        <f t="shared" ref="R195:R258" si="79">AVERAGE(F195,H195,K195,N195)</f>
        <v>102803.4532</v>
      </c>
      <c r="T195" s="45">
        <f t="shared" ref="T195:T258" si="80">+(R195-E195)/E195</f>
        <v>1.2242682273523877</v>
      </c>
      <c r="V195" s="5">
        <f t="shared" ref="V195:V258" si="81">+AD195-AG195</f>
        <v>67874.231770537124</v>
      </c>
      <c r="W195" s="5">
        <f t="shared" ref="W195:W258" si="82">+AD195+AG195</f>
        <v>137732.67462946288</v>
      </c>
      <c r="X195" s="5" t="str">
        <f t="shared" ref="X195:X258" si="83">IF(AND(F195&gt;$V195,F195&lt;$W195),F195,"")</f>
        <v/>
      </c>
      <c r="Y195" s="5">
        <f t="shared" ref="Y195:Y258" si="84">IF(AND(H195&gt;$V195,H195&lt;$W195),H195,"")</f>
        <v>130394.88</v>
      </c>
      <c r="Z195" s="5">
        <f t="shared" ref="Z195:Z258" si="85">IF(AND(K195&gt;$V195,K195&lt;$W195),K195,"")</f>
        <v>120736</v>
      </c>
      <c r="AA195" s="5">
        <f t="shared" ref="AA195:AA258" si="86">IF(AND(N195&gt;$V195,N195&lt;$W195),N195,"")</f>
        <v>107800</v>
      </c>
      <c r="AC195" s="39">
        <f t="shared" si="71"/>
        <v>107800</v>
      </c>
      <c r="AD195" s="5">
        <f t="shared" ref="AD195:AD258" si="87">AVERAGE(F195,H195,K195,N195)</f>
        <v>102803.4532</v>
      </c>
      <c r="AE195" s="5">
        <f t="shared" ref="AE195:AE258" si="88">MIN(F195,H195,K195,N195)</f>
        <v>52282.932800000002</v>
      </c>
      <c r="AF195" s="5">
        <f t="shared" ref="AF195:AF258" si="89">GEOMEAN(F195,H195,K195,N195)</f>
        <v>97055.244088764579</v>
      </c>
      <c r="AG195" s="5">
        <f t="shared" ref="AG195:AG258" si="90">STDEVA(F195,H195,K195,N195)</f>
        <v>34929.221429462887</v>
      </c>
      <c r="AH195" s="51">
        <f t="shared" ref="AH195:AH258" si="91">+AG195/AD195</f>
        <v>0.33976700531167453</v>
      </c>
      <c r="AJ195" s="39">
        <f t="shared" ref="AJ195:AJ258" si="92">ROUND(AF195,0)</f>
        <v>97055</v>
      </c>
      <c r="AK195" s="5">
        <f t="shared" ref="AK195:AK258" si="93">ROUND((AJ195*19/100),0)</f>
        <v>18440</v>
      </c>
      <c r="AL195" s="40">
        <f t="shared" si="70"/>
        <v>115495</v>
      </c>
    </row>
    <row r="196" spans="1:38" ht="50.1" customHeight="1" x14ac:dyDescent="0.25">
      <c r="A196" s="1">
        <v>194</v>
      </c>
      <c r="B196" s="9" t="s">
        <v>107</v>
      </c>
      <c r="C196" s="97" t="s">
        <v>2</v>
      </c>
      <c r="D196" s="41"/>
      <c r="E196" s="43">
        <v>4649</v>
      </c>
      <c r="F196" s="42">
        <f t="shared" si="72"/>
        <v>5258.9488000000001</v>
      </c>
      <c r="G196" s="35"/>
      <c r="H196" s="36">
        <v>38465.279999999999</v>
      </c>
      <c r="I196" s="24">
        <f t="shared" si="73"/>
        <v>7308.4031999999997</v>
      </c>
      <c r="J196" s="25">
        <f t="shared" si="74"/>
        <v>45773.683199999999</v>
      </c>
      <c r="K196" s="37">
        <v>35616</v>
      </c>
      <c r="L196" s="24">
        <f t="shared" si="75"/>
        <v>6767.04</v>
      </c>
      <c r="M196" s="38">
        <f t="shared" si="76"/>
        <v>42383.040000000001</v>
      </c>
      <c r="N196" s="36">
        <v>31800</v>
      </c>
      <c r="O196" s="24">
        <f t="shared" si="77"/>
        <v>6042</v>
      </c>
      <c r="P196" s="25">
        <f t="shared" si="78"/>
        <v>37842</v>
      </c>
      <c r="R196" s="44">
        <f t="shared" si="79"/>
        <v>27785.057199999999</v>
      </c>
      <c r="T196" s="45">
        <f t="shared" si="80"/>
        <v>4.9765664013766404</v>
      </c>
      <c r="V196" s="5">
        <f t="shared" si="81"/>
        <v>12521.416857338903</v>
      </c>
      <c r="W196" s="5">
        <f t="shared" si="82"/>
        <v>43048.697542661095</v>
      </c>
      <c r="X196" s="5" t="str">
        <f t="shared" si="83"/>
        <v/>
      </c>
      <c r="Y196" s="5">
        <f t="shared" si="84"/>
        <v>38465.279999999999</v>
      </c>
      <c r="Z196" s="5">
        <f t="shared" si="85"/>
        <v>35616</v>
      </c>
      <c r="AA196" s="5">
        <f t="shared" si="86"/>
        <v>31800</v>
      </c>
      <c r="AC196" s="39">
        <f t="shared" si="71"/>
        <v>31800</v>
      </c>
      <c r="AD196" s="5">
        <f t="shared" si="87"/>
        <v>27785.057199999999</v>
      </c>
      <c r="AE196" s="5">
        <f t="shared" si="88"/>
        <v>5258.9488000000001</v>
      </c>
      <c r="AF196" s="5">
        <f t="shared" si="89"/>
        <v>21878.121298459191</v>
      </c>
      <c r="AG196" s="5">
        <f t="shared" si="90"/>
        <v>15263.640342661096</v>
      </c>
      <c r="AH196" s="51">
        <f t="shared" si="91"/>
        <v>0.54934709087664202</v>
      </c>
      <c r="AJ196" s="39">
        <f t="shared" si="92"/>
        <v>21878</v>
      </c>
      <c r="AK196" s="5">
        <f t="shared" si="93"/>
        <v>4157</v>
      </c>
      <c r="AL196" s="40">
        <f t="shared" ref="AL196:AL259" si="94">+AK196+AJ196</f>
        <v>26035</v>
      </c>
    </row>
    <row r="197" spans="1:38" ht="50.1" customHeight="1" x14ac:dyDescent="0.25">
      <c r="A197" s="1">
        <v>195</v>
      </c>
      <c r="B197" s="9" t="s">
        <v>451</v>
      </c>
      <c r="C197" s="97" t="s">
        <v>2</v>
      </c>
      <c r="D197" s="41"/>
      <c r="E197" s="43">
        <v>26291</v>
      </c>
      <c r="F197" s="42">
        <f t="shared" si="72"/>
        <v>29740.379199999999</v>
      </c>
      <c r="G197" s="35"/>
      <c r="H197" s="36">
        <v>68463.360000000001</v>
      </c>
      <c r="I197" s="24">
        <f t="shared" si="73"/>
        <v>13008.038400000001</v>
      </c>
      <c r="J197" s="25">
        <f t="shared" si="74"/>
        <v>81471.398400000005</v>
      </c>
      <c r="K197" s="37">
        <v>63392</v>
      </c>
      <c r="L197" s="24">
        <f t="shared" si="75"/>
        <v>12044.48</v>
      </c>
      <c r="M197" s="38">
        <f t="shared" si="76"/>
        <v>75436.479999999996</v>
      </c>
      <c r="N197" s="36">
        <v>56600</v>
      </c>
      <c r="O197" s="24">
        <f t="shared" si="77"/>
        <v>10754</v>
      </c>
      <c r="P197" s="25">
        <f t="shared" si="78"/>
        <v>67354</v>
      </c>
      <c r="R197" s="44">
        <f t="shared" si="79"/>
        <v>54548.934800000003</v>
      </c>
      <c r="T197" s="45">
        <f t="shared" si="80"/>
        <v>1.0748139971853488</v>
      </c>
      <c r="V197" s="5">
        <f t="shared" si="81"/>
        <v>37310.58288543862</v>
      </c>
      <c r="W197" s="5">
        <f t="shared" si="82"/>
        <v>71787.286714561385</v>
      </c>
      <c r="X197" s="5" t="str">
        <f t="shared" si="83"/>
        <v/>
      </c>
      <c r="Y197" s="5">
        <f t="shared" si="84"/>
        <v>68463.360000000001</v>
      </c>
      <c r="Z197" s="5">
        <f t="shared" si="85"/>
        <v>63392</v>
      </c>
      <c r="AA197" s="5">
        <f t="shared" si="86"/>
        <v>56600</v>
      </c>
      <c r="AC197" s="39">
        <f t="shared" si="71"/>
        <v>56600</v>
      </c>
      <c r="AD197" s="5">
        <f t="shared" si="87"/>
        <v>54548.934800000003</v>
      </c>
      <c r="AE197" s="5">
        <f t="shared" si="88"/>
        <v>29740.379199999999</v>
      </c>
      <c r="AF197" s="5">
        <f t="shared" si="89"/>
        <v>51989.291501356332</v>
      </c>
      <c r="AG197" s="5">
        <f t="shared" si="90"/>
        <v>17238.351914561383</v>
      </c>
      <c r="AH197" s="51">
        <f t="shared" si="91"/>
        <v>0.31601628845301266</v>
      </c>
      <c r="AJ197" s="39">
        <f t="shared" si="92"/>
        <v>51989</v>
      </c>
      <c r="AK197" s="5">
        <f t="shared" si="93"/>
        <v>9878</v>
      </c>
      <c r="AL197" s="40">
        <f t="shared" si="94"/>
        <v>61867</v>
      </c>
    </row>
    <row r="198" spans="1:38" ht="50.1" customHeight="1" x14ac:dyDescent="0.25">
      <c r="A198" s="1">
        <v>196</v>
      </c>
      <c r="B198" s="9" t="s">
        <v>109</v>
      </c>
      <c r="C198" s="97" t="s">
        <v>2</v>
      </c>
      <c r="D198" s="41"/>
      <c r="E198" s="43">
        <v>17454</v>
      </c>
      <c r="F198" s="42">
        <f t="shared" si="72"/>
        <v>19743.964799999998</v>
      </c>
      <c r="G198" s="35"/>
      <c r="H198" s="36">
        <v>60238.080000000002</v>
      </c>
      <c r="I198" s="24">
        <f t="shared" si="73"/>
        <v>11445.235200000001</v>
      </c>
      <c r="J198" s="25">
        <f t="shared" si="74"/>
        <v>71683.315199999997</v>
      </c>
      <c r="K198" s="37">
        <v>55776</v>
      </c>
      <c r="L198" s="24">
        <f t="shared" si="75"/>
        <v>10597.44</v>
      </c>
      <c r="M198" s="38">
        <f t="shared" si="76"/>
        <v>66373.440000000002</v>
      </c>
      <c r="N198" s="36">
        <v>49800</v>
      </c>
      <c r="O198" s="24">
        <f t="shared" si="77"/>
        <v>9462</v>
      </c>
      <c r="P198" s="25">
        <f t="shared" si="78"/>
        <v>59262</v>
      </c>
      <c r="R198" s="44">
        <f t="shared" si="79"/>
        <v>46389.511200000001</v>
      </c>
      <c r="T198" s="45">
        <f t="shared" si="80"/>
        <v>1.6578154692334135</v>
      </c>
      <c r="V198" s="5">
        <f t="shared" si="81"/>
        <v>28118.353540906654</v>
      </c>
      <c r="W198" s="5">
        <f t="shared" si="82"/>
        <v>64660.668859093348</v>
      </c>
      <c r="X198" s="5" t="str">
        <f t="shared" si="83"/>
        <v/>
      </c>
      <c r="Y198" s="5">
        <f t="shared" si="84"/>
        <v>60238.080000000002</v>
      </c>
      <c r="Z198" s="5">
        <f t="shared" si="85"/>
        <v>55776</v>
      </c>
      <c r="AA198" s="5">
        <f t="shared" si="86"/>
        <v>49800</v>
      </c>
      <c r="AC198" s="39">
        <f t="shared" ref="AC198:AC265" si="95">MIN(X198:AA198)</f>
        <v>49800</v>
      </c>
      <c r="AD198" s="5">
        <f t="shared" si="87"/>
        <v>46389.511200000001</v>
      </c>
      <c r="AE198" s="5">
        <f t="shared" si="88"/>
        <v>19743.964799999998</v>
      </c>
      <c r="AF198" s="5">
        <f t="shared" si="89"/>
        <v>42632.966145488252</v>
      </c>
      <c r="AG198" s="5">
        <f t="shared" si="90"/>
        <v>18271.157659093347</v>
      </c>
      <c r="AH198" s="51">
        <f t="shared" si="91"/>
        <v>0.39386398318189969</v>
      </c>
      <c r="AJ198" s="39">
        <f t="shared" si="92"/>
        <v>42633</v>
      </c>
      <c r="AK198" s="5">
        <f t="shared" si="93"/>
        <v>8100</v>
      </c>
      <c r="AL198" s="40">
        <f t="shared" si="94"/>
        <v>50733</v>
      </c>
    </row>
    <row r="199" spans="1:38" ht="50.1" customHeight="1" x14ac:dyDescent="0.25">
      <c r="A199" s="1">
        <v>197</v>
      </c>
      <c r="B199" s="9" t="s">
        <v>110</v>
      </c>
      <c r="C199" s="97" t="s">
        <v>2</v>
      </c>
      <c r="D199" s="41"/>
      <c r="E199" s="43">
        <v>15287</v>
      </c>
      <c r="F199" s="42">
        <f t="shared" si="72"/>
        <v>17292.654399999999</v>
      </c>
      <c r="G199" s="35"/>
      <c r="H199" s="36">
        <v>75479.039999999994</v>
      </c>
      <c r="I199" s="24">
        <f t="shared" si="73"/>
        <v>14341.017599999997</v>
      </c>
      <c r="J199" s="25">
        <f t="shared" si="74"/>
        <v>89820.057599999986</v>
      </c>
      <c r="K199" s="37">
        <v>69888</v>
      </c>
      <c r="L199" s="24">
        <f t="shared" si="75"/>
        <v>13278.72</v>
      </c>
      <c r="M199" s="38">
        <f t="shared" si="76"/>
        <v>83166.720000000001</v>
      </c>
      <c r="N199" s="36">
        <v>62400</v>
      </c>
      <c r="O199" s="24">
        <f t="shared" si="77"/>
        <v>11856</v>
      </c>
      <c r="P199" s="25">
        <f t="shared" si="78"/>
        <v>74256</v>
      </c>
      <c r="R199" s="44">
        <f t="shared" si="79"/>
        <v>56264.923599999995</v>
      </c>
      <c r="T199" s="45">
        <f t="shared" si="80"/>
        <v>2.6805732714070776</v>
      </c>
      <c r="V199" s="5">
        <f t="shared" si="81"/>
        <v>29736.653090572418</v>
      </c>
      <c r="W199" s="5">
        <f t="shared" si="82"/>
        <v>82793.194109427568</v>
      </c>
      <c r="X199" s="5" t="str">
        <f t="shared" si="83"/>
        <v/>
      </c>
      <c r="Y199" s="5">
        <f t="shared" si="84"/>
        <v>75479.039999999994</v>
      </c>
      <c r="Z199" s="5">
        <f t="shared" si="85"/>
        <v>69888</v>
      </c>
      <c r="AA199" s="5">
        <f t="shared" si="86"/>
        <v>62400</v>
      </c>
      <c r="AC199" s="39">
        <f t="shared" si="95"/>
        <v>62400</v>
      </c>
      <c r="AD199" s="5">
        <f t="shared" si="87"/>
        <v>56264.923599999995</v>
      </c>
      <c r="AE199" s="5">
        <f t="shared" si="88"/>
        <v>17292.654399999999</v>
      </c>
      <c r="AF199" s="5">
        <f t="shared" si="89"/>
        <v>48844.853118857594</v>
      </c>
      <c r="AG199" s="5">
        <f t="shared" si="90"/>
        <v>26528.270509427577</v>
      </c>
      <c r="AH199" s="51">
        <f t="shared" si="91"/>
        <v>0.47148860803620785</v>
      </c>
      <c r="AJ199" s="39">
        <f t="shared" si="92"/>
        <v>48845</v>
      </c>
      <c r="AK199" s="5">
        <f t="shared" si="93"/>
        <v>9281</v>
      </c>
      <c r="AL199" s="40">
        <f t="shared" si="94"/>
        <v>58126</v>
      </c>
    </row>
    <row r="200" spans="1:38" ht="50.1" customHeight="1" x14ac:dyDescent="0.25">
      <c r="A200" s="1">
        <v>198</v>
      </c>
      <c r="B200" s="9" t="s">
        <v>111</v>
      </c>
      <c r="C200" s="97" t="s">
        <v>2</v>
      </c>
      <c r="D200" s="41"/>
      <c r="E200" s="43">
        <v>14710</v>
      </c>
      <c r="F200" s="42">
        <f t="shared" si="72"/>
        <v>16639.952000000001</v>
      </c>
      <c r="G200" s="35"/>
      <c r="H200" s="36">
        <v>118298.88</v>
      </c>
      <c r="I200" s="24">
        <f t="shared" si="73"/>
        <v>22476.787200000002</v>
      </c>
      <c r="J200" s="25">
        <f t="shared" si="74"/>
        <v>140775.6672</v>
      </c>
      <c r="K200" s="37">
        <v>109536</v>
      </c>
      <c r="L200" s="24">
        <f t="shared" si="75"/>
        <v>20811.84</v>
      </c>
      <c r="M200" s="38">
        <f t="shared" si="76"/>
        <v>130347.84</v>
      </c>
      <c r="N200" s="36">
        <v>97800</v>
      </c>
      <c r="O200" s="24">
        <f t="shared" si="77"/>
        <v>18582</v>
      </c>
      <c r="P200" s="25">
        <f t="shared" si="78"/>
        <v>116382</v>
      </c>
      <c r="R200" s="44">
        <f t="shared" si="79"/>
        <v>85568.707999999999</v>
      </c>
      <c r="T200" s="45">
        <f t="shared" si="80"/>
        <v>4.8170433718558803</v>
      </c>
      <c r="V200" s="5">
        <f t="shared" si="81"/>
        <v>38855.136978794435</v>
      </c>
      <c r="W200" s="5">
        <f t="shared" si="82"/>
        <v>132282.27902120556</v>
      </c>
      <c r="X200" s="5" t="str">
        <f t="shared" si="83"/>
        <v/>
      </c>
      <c r="Y200" s="5">
        <f t="shared" si="84"/>
        <v>118298.88</v>
      </c>
      <c r="Z200" s="5">
        <f t="shared" si="85"/>
        <v>109536</v>
      </c>
      <c r="AA200" s="5">
        <f t="shared" si="86"/>
        <v>97800</v>
      </c>
      <c r="AC200" s="39">
        <f t="shared" si="95"/>
        <v>97800</v>
      </c>
      <c r="AD200" s="5">
        <f t="shared" si="87"/>
        <v>85568.707999999999</v>
      </c>
      <c r="AE200" s="5">
        <f t="shared" si="88"/>
        <v>16639.952000000001</v>
      </c>
      <c r="AF200" s="5">
        <f t="shared" si="89"/>
        <v>67765.259943210694</v>
      </c>
      <c r="AG200" s="5">
        <f t="shared" si="90"/>
        <v>46713.571021205564</v>
      </c>
      <c r="AH200" s="51">
        <f t="shared" si="91"/>
        <v>0.54591885413538754</v>
      </c>
      <c r="AJ200" s="39">
        <f t="shared" si="92"/>
        <v>67765</v>
      </c>
      <c r="AK200" s="5">
        <f t="shared" si="93"/>
        <v>12875</v>
      </c>
      <c r="AL200" s="40">
        <f t="shared" si="94"/>
        <v>80640</v>
      </c>
    </row>
    <row r="201" spans="1:38" ht="50.1" customHeight="1" x14ac:dyDescent="0.25">
      <c r="A201" s="1">
        <v>199</v>
      </c>
      <c r="B201" s="9" t="s">
        <v>112</v>
      </c>
      <c r="C201" s="97" t="s">
        <v>2</v>
      </c>
      <c r="D201" s="41"/>
      <c r="E201" s="43">
        <v>58046</v>
      </c>
      <c r="F201" s="42">
        <f t="shared" si="72"/>
        <v>65661.635200000004</v>
      </c>
      <c r="G201" s="35"/>
      <c r="H201" s="36">
        <v>190874.88</v>
      </c>
      <c r="I201" s="24">
        <f t="shared" si="73"/>
        <v>36266.227200000001</v>
      </c>
      <c r="J201" s="25">
        <f t="shared" si="74"/>
        <v>227141.1072</v>
      </c>
      <c r="K201" s="37">
        <v>176736</v>
      </c>
      <c r="L201" s="24">
        <f t="shared" si="75"/>
        <v>33579.839999999997</v>
      </c>
      <c r="M201" s="38">
        <f t="shared" si="76"/>
        <v>210315.84</v>
      </c>
      <c r="N201" s="36">
        <v>157800</v>
      </c>
      <c r="O201" s="24">
        <f t="shared" si="77"/>
        <v>29982</v>
      </c>
      <c r="P201" s="25">
        <f t="shared" si="78"/>
        <v>187782</v>
      </c>
      <c r="R201" s="44">
        <f t="shared" si="79"/>
        <v>147768.12880000001</v>
      </c>
      <c r="T201" s="45">
        <f t="shared" si="80"/>
        <v>1.5457073493436242</v>
      </c>
      <c r="V201" s="5">
        <f t="shared" si="81"/>
        <v>91378.282515588362</v>
      </c>
      <c r="W201" s="5">
        <f t="shared" si="82"/>
        <v>204157.97508441165</v>
      </c>
      <c r="X201" s="5" t="str">
        <f t="shared" si="83"/>
        <v/>
      </c>
      <c r="Y201" s="5">
        <f t="shared" si="84"/>
        <v>190874.88</v>
      </c>
      <c r="Z201" s="5">
        <f t="shared" si="85"/>
        <v>176736</v>
      </c>
      <c r="AA201" s="5">
        <f t="shared" si="86"/>
        <v>157800</v>
      </c>
      <c r="AC201" s="39">
        <f t="shared" si="95"/>
        <v>157800</v>
      </c>
      <c r="AD201" s="5">
        <f t="shared" si="87"/>
        <v>147768.12880000001</v>
      </c>
      <c r="AE201" s="5">
        <f t="shared" si="88"/>
        <v>65661.635200000004</v>
      </c>
      <c r="AF201" s="5">
        <f t="shared" si="89"/>
        <v>136732.93082241694</v>
      </c>
      <c r="AG201" s="5">
        <f t="shared" si="90"/>
        <v>56389.846284411644</v>
      </c>
      <c r="AH201" s="51">
        <f t="shared" si="91"/>
        <v>0.38161034278733885</v>
      </c>
      <c r="AJ201" s="39">
        <f t="shared" si="92"/>
        <v>136733</v>
      </c>
      <c r="AK201" s="5">
        <f t="shared" si="93"/>
        <v>25979</v>
      </c>
      <c r="AL201" s="40">
        <f t="shared" si="94"/>
        <v>162712</v>
      </c>
    </row>
    <row r="202" spans="1:38" ht="50.1" customHeight="1" x14ac:dyDescent="0.25">
      <c r="A202" s="1">
        <v>200</v>
      </c>
      <c r="B202" s="9" t="s">
        <v>113</v>
      </c>
      <c r="C202" s="97" t="s">
        <v>2</v>
      </c>
      <c r="D202" s="41"/>
      <c r="E202" s="43">
        <v>15800</v>
      </c>
      <c r="F202" s="42">
        <f t="shared" si="72"/>
        <v>17872.96</v>
      </c>
      <c r="G202" s="35"/>
      <c r="H202" s="36">
        <v>48142.080000000002</v>
      </c>
      <c r="I202" s="24">
        <f t="shared" si="73"/>
        <v>9146.9951999999994</v>
      </c>
      <c r="J202" s="25">
        <f t="shared" si="74"/>
        <v>57289.075199999999</v>
      </c>
      <c r="K202" s="37">
        <v>44576</v>
      </c>
      <c r="L202" s="24">
        <f t="shared" si="75"/>
        <v>8469.44</v>
      </c>
      <c r="M202" s="38">
        <f t="shared" si="76"/>
        <v>53045.440000000002</v>
      </c>
      <c r="N202" s="36">
        <v>39800</v>
      </c>
      <c r="O202" s="24">
        <f t="shared" si="77"/>
        <v>7562</v>
      </c>
      <c r="P202" s="25">
        <f t="shared" si="78"/>
        <v>47362</v>
      </c>
      <c r="R202" s="44">
        <f t="shared" si="79"/>
        <v>37597.760000000002</v>
      </c>
      <c r="T202" s="45">
        <f t="shared" si="80"/>
        <v>1.3796050632911394</v>
      </c>
      <c r="V202" s="5">
        <f t="shared" si="81"/>
        <v>24011.049411860327</v>
      </c>
      <c r="W202" s="5">
        <f t="shared" si="82"/>
        <v>51184.47058813968</v>
      </c>
      <c r="X202" s="5" t="str">
        <f t="shared" si="83"/>
        <v/>
      </c>
      <c r="Y202" s="5">
        <f t="shared" si="84"/>
        <v>48142.080000000002</v>
      </c>
      <c r="Z202" s="5">
        <f t="shared" si="85"/>
        <v>44576</v>
      </c>
      <c r="AA202" s="5">
        <f t="shared" si="86"/>
        <v>39800</v>
      </c>
      <c r="AC202" s="39">
        <f t="shared" si="95"/>
        <v>39800</v>
      </c>
      <c r="AD202" s="5">
        <f t="shared" si="87"/>
        <v>37597.760000000002</v>
      </c>
      <c r="AE202" s="5">
        <f t="shared" si="88"/>
        <v>17872.96</v>
      </c>
      <c r="AF202" s="5">
        <f t="shared" si="89"/>
        <v>35150.084639436383</v>
      </c>
      <c r="AG202" s="5">
        <f t="shared" si="90"/>
        <v>13586.710588139675</v>
      </c>
      <c r="AH202" s="51">
        <f t="shared" si="91"/>
        <v>0.36137021429307686</v>
      </c>
      <c r="AJ202" s="39">
        <f t="shared" si="92"/>
        <v>35150</v>
      </c>
      <c r="AK202" s="5">
        <f t="shared" si="93"/>
        <v>6679</v>
      </c>
      <c r="AL202" s="40">
        <f t="shared" si="94"/>
        <v>41829</v>
      </c>
    </row>
    <row r="203" spans="1:38" ht="50.1" customHeight="1" x14ac:dyDescent="0.25">
      <c r="A203" s="1">
        <v>201</v>
      </c>
      <c r="B203" s="9" t="s">
        <v>164</v>
      </c>
      <c r="C203" s="97" t="s">
        <v>2</v>
      </c>
      <c r="D203" s="41"/>
      <c r="E203" s="43">
        <v>10000</v>
      </c>
      <c r="F203" s="42">
        <f t="shared" si="72"/>
        <v>11312</v>
      </c>
      <c r="G203" s="35"/>
      <c r="H203" s="36">
        <v>20563.2</v>
      </c>
      <c r="I203" s="24">
        <f t="shared" si="73"/>
        <v>3907.0079999999998</v>
      </c>
      <c r="J203" s="25">
        <f t="shared" si="74"/>
        <v>24470.207999999999</v>
      </c>
      <c r="K203" s="37">
        <v>19040</v>
      </c>
      <c r="L203" s="24">
        <f t="shared" si="75"/>
        <v>3617.6</v>
      </c>
      <c r="M203" s="38">
        <f t="shared" si="76"/>
        <v>22657.599999999999</v>
      </c>
      <c r="N203" s="36">
        <v>17000</v>
      </c>
      <c r="O203" s="24">
        <f t="shared" si="77"/>
        <v>3230</v>
      </c>
      <c r="P203" s="25">
        <f t="shared" si="78"/>
        <v>20230</v>
      </c>
      <c r="R203" s="44">
        <f t="shared" si="79"/>
        <v>16978.8</v>
      </c>
      <c r="T203" s="45">
        <f t="shared" si="80"/>
        <v>0.69787999999999994</v>
      </c>
      <c r="V203" s="5">
        <f t="shared" si="81"/>
        <v>12928.716030500107</v>
      </c>
      <c r="W203" s="5">
        <f t="shared" si="82"/>
        <v>21028.883969499893</v>
      </c>
      <c r="X203" s="5" t="str">
        <f t="shared" si="83"/>
        <v/>
      </c>
      <c r="Y203" s="5">
        <f t="shared" si="84"/>
        <v>20563.2</v>
      </c>
      <c r="Z203" s="5">
        <f t="shared" si="85"/>
        <v>19040</v>
      </c>
      <c r="AA203" s="5">
        <f t="shared" si="86"/>
        <v>17000</v>
      </c>
      <c r="AC203" s="39">
        <f t="shared" si="95"/>
        <v>17000</v>
      </c>
      <c r="AD203" s="5">
        <f t="shared" si="87"/>
        <v>16978.8</v>
      </c>
      <c r="AE203" s="5">
        <f t="shared" si="88"/>
        <v>11312</v>
      </c>
      <c r="AF203" s="5">
        <f t="shared" si="89"/>
        <v>16564.811201759927</v>
      </c>
      <c r="AG203" s="5">
        <f t="shared" si="90"/>
        <v>4050.0839694998926</v>
      </c>
      <c r="AH203" s="51">
        <f t="shared" si="91"/>
        <v>0.23853770404857191</v>
      </c>
      <c r="AJ203" s="39">
        <f t="shared" si="92"/>
        <v>16565</v>
      </c>
      <c r="AK203" s="5">
        <f t="shared" si="93"/>
        <v>3147</v>
      </c>
      <c r="AL203" s="40">
        <f t="shared" si="94"/>
        <v>19712</v>
      </c>
    </row>
    <row r="204" spans="1:38" ht="50.1" customHeight="1" x14ac:dyDescent="0.25">
      <c r="A204" s="1">
        <v>202</v>
      </c>
      <c r="B204" s="9" t="s">
        <v>114</v>
      </c>
      <c r="C204" s="97" t="s">
        <v>2</v>
      </c>
      <c r="D204" s="41"/>
      <c r="E204" s="43">
        <v>8804</v>
      </c>
      <c r="F204" s="42">
        <f t="shared" si="72"/>
        <v>9959.0848000000005</v>
      </c>
      <c r="G204" s="35"/>
      <c r="H204" s="36">
        <v>27095.040000000001</v>
      </c>
      <c r="I204" s="24">
        <f t="shared" si="73"/>
        <v>5148.0576000000001</v>
      </c>
      <c r="J204" s="25">
        <f t="shared" si="74"/>
        <v>32243.097600000001</v>
      </c>
      <c r="K204" s="37">
        <v>25088</v>
      </c>
      <c r="L204" s="24">
        <f t="shared" si="75"/>
        <v>4766.72</v>
      </c>
      <c r="M204" s="38">
        <f t="shared" si="76"/>
        <v>29854.720000000001</v>
      </c>
      <c r="N204" s="36">
        <v>22400</v>
      </c>
      <c r="O204" s="24">
        <f t="shared" si="77"/>
        <v>4256</v>
      </c>
      <c r="P204" s="25">
        <f t="shared" si="78"/>
        <v>26656</v>
      </c>
      <c r="R204" s="44">
        <f t="shared" si="79"/>
        <v>21135.531200000001</v>
      </c>
      <c r="T204" s="45">
        <f t="shared" si="80"/>
        <v>1.4006736937755566</v>
      </c>
      <c r="V204" s="5">
        <f t="shared" si="81"/>
        <v>13440.303453088783</v>
      </c>
      <c r="W204" s="5">
        <f t="shared" si="82"/>
        <v>28830.758946911221</v>
      </c>
      <c r="X204" s="5" t="str">
        <f t="shared" si="83"/>
        <v/>
      </c>
      <c r="Y204" s="5">
        <f t="shared" si="84"/>
        <v>27095.040000000001</v>
      </c>
      <c r="Z204" s="5">
        <f t="shared" si="85"/>
        <v>25088</v>
      </c>
      <c r="AA204" s="5">
        <f t="shared" si="86"/>
        <v>22400</v>
      </c>
      <c r="AC204" s="39">
        <f t="shared" si="95"/>
        <v>22400</v>
      </c>
      <c r="AD204" s="5">
        <f t="shared" si="87"/>
        <v>21135.531200000001</v>
      </c>
      <c r="AE204" s="5">
        <f t="shared" si="88"/>
        <v>9959.0848000000005</v>
      </c>
      <c r="AF204" s="5">
        <f t="shared" si="89"/>
        <v>19733.577314174105</v>
      </c>
      <c r="AG204" s="5">
        <f t="shared" si="90"/>
        <v>7695.2277469112178</v>
      </c>
      <c r="AH204" s="51">
        <f t="shared" si="91"/>
        <v>0.36408963058904414</v>
      </c>
      <c r="AJ204" s="39">
        <f t="shared" si="92"/>
        <v>19734</v>
      </c>
      <c r="AK204" s="5">
        <f t="shared" si="93"/>
        <v>3749</v>
      </c>
      <c r="AL204" s="40">
        <f t="shared" si="94"/>
        <v>23483</v>
      </c>
    </row>
    <row r="205" spans="1:38" ht="50.1" customHeight="1" x14ac:dyDescent="0.25">
      <c r="A205" s="1">
        <v>203</v>
      </c>
      <c r="B205" s="9" t="s">
        <v>115</v>
      </c>
      <c r="C205" s="97" t="s">
        <v>2</v>
      </c>
      <c r="D205" s="41"/>
      <c r="E205" s="43">
        <v>32000</v>
      </c>
      <c r="F205" s="42">
        <f t="shared" si="72"/>
        <v>36198.400000000001</v>
      </c>
      <c r="G205" s="35"/>
      <c r="H205" s="36">
        <v>43303.68</v>
      </c>
      <c r="I205" s="24">
        <f t="shared" si="73"/>
        <v>8227.6992000000009</v>
      </c>
      <c r="J205" s="25">
        <f t="shared" si="74"/>
        <v>51531.379200000003</v>
      </c>
      <c r="K205" s="37">
        <v>40096</v>
      </c>
      <c r="L205" s="24">
        <f t="shared" si="75"/>
        <v>7618.24</v>
      </c>
      <c r="M205" s="38">
        <f t="shared" si="76"/>
        <v>47714.239999999998</v>
      </c>
      <c r="N205" s="36">
        <v>35800</v>
      </c>
      <c r="O205" s="24">
        <f t="shared" si="77"/>
        <v>6802</v>
      </c>
      <c r="P205" s="25">
        <f t="shared" si="78"/>
        <v>42602</v>
      </c>
      <c r="R205" s="44">
        <f t="shared" si="79"/>
        <v>38849.520000000004</v>
      </c>
      <c r="T205" s="45">
        <f t="shared" si="80"/>
        <v>0.21404750000000014</v>
      </c>
      <c r="V205" s="5">
        <f t="shared" si="81"/>
        <v>35303.570988296648</v>
      </c>
      <c r="W205" s="5">
        <f t="shared" si="82"/>
        <v>42395.469011703361</v>
      </c>
      <c r="X205" s="5">
        <f t="shared" si="83"/>
        <v>36198.400000000001</v>
      </c>
      <c r="Y205" s="5" t="str">
        <f t="shared" si="84"/>
        <v/>
      </c>
      <c r="Z205" s="5">
        <f t="shared" si="85"/>
        <v>40096</v>
      </c>
      <c r="AA205" s="5">
        <f t="shared" si="86"/>
        <v>35800</v>
      </c>
      <c r="AC205" s="39">
        <f t="shared" si="95"/>
        <v>35800</v>
      </c>
      <c r="AD205" s="5">
        <f t="shared" si="87"/>
        <v>38849.520000000004</v>
      </c>
      <c r="AE205" s="5">
        <f t="shared" si="88"/>
        <v>35800</v>
      </c>
      <c r="AF205" s="5">
        <f t="shared" si="89"/>
        <v>38730.184324480731</v>
      </c>
      <c r="AG205" s="5">
        <f t="shared" si="90"/>
        <v>3545.9490117033547</v>
      </c>
      <c r="AH205" s="51">
        <f t="shared" si="91"/>
        <v>9.1273946543055207E-2</v>
      </c>
      <c r="AJ205" s="39">
        <f t="shared" si="92"/>
        <v>38730</v>
      </c>
      <c r="AK205" s="5">
        <f t="shared" si="93"/>
        <v>7359</v>
      </c>
      <c r="AL205" s="40">
        <f t="shared" si="94"/>
        <v>46089</v>
      </c>
    </row>
    <row r="206" spans="1:38" ht="50.1" customHeight="1" x14ac:dyDescent="0.25">
      <c r="A206" s="1">
        <v>204</v>
      </c>
      <c r="B206" s="9" t="s">
        <v>116</v>
      </c>
      <c r="C206" s="97" t="s">
        <v>2</v>
      </c>
      <c r="D206" s="41"/>
      <c r="E206" s="43">
        <v>24192.838081310601</v>
      </c>
      <c r="F206" s="42">
        <f t="shared" si="72"/>
        <v>27366.938437578552</v>
      </c>
      <c r="G206" s="35"/>
      <c r="H206" s="36">
        <v>70084.22</v>
      </c>
      <c r="I206" s="24">
        <f t="shared" si="73"/>
        <v>13316.0018</v>
      </c>
      <c r="J206" s="25">
        <f t="shared" si="74"/>
        <v>83400.221799999999</v>
      </c>
      <c r="K206" s="37">
        <v>64893</v>
      </c>
      <c r="L206" s="24">
        <f t="shared" si="75"/>
        <v>12329.67</v>
      </c>
      <c r="M206" s="38">
        <f t="shared" si="76"/>
        <v>77222.67</v>
      </c>
      <c r="N206" s="36">
        <v>57940</v>
      </c>
      <c r="O206" s="24">
        <f t="shared" si="77"/>
        <v>11008.6</v>
      </c>
      <c r="P206" s="25">
        <f t="shared" si="78"/>
        <v>68948.600000000006</v>
      </c>
      <c r="R206" s="44">
        <f t="shared" si="79"/>
        <v>55071.03960939464</v>
      </c>
      <c r="T206" s="45">
        <f t="shared" si="80"/>
        <v>1.2763364688468692</v>
      </c>
      <c r="V206" s="5">
        <f t="shared" si="81"/>
        <v>35943.270556552816</v>
      </c>
      <c r="W206" s="5">
        <f t="shared" si="82"/>
        <v>74198.808662236464</v>
      </c>
      <c r="X206" s="5" t="str">
        <f t="shared" si="83"/>
        <v/>
      </c>
      <c r="Y206" s="5">
        <f t="shared" si="84"/>
        <v>70084.22</v>
      </c>
      <c r="Z206" s="5">
        <f t="shared" si="85"/>
        <v>64893</v>
      </c>
      <c r="AA206" s="5">
        <f t="shared" si="86"/>
        <v>57940</v>
      </c>
      <c r="AC206" s="39">
        <f t="shared" si="95"/>
        <v>57940</v>
      </c>
      <c r="AD206" s="5">
        <f t="shared" si="87"/>
        <v>55071.03960939464</v>
      </c>
      <c r="AE206" s="5">
        <f t="shared" si="88"/>
        <v>27366.938437578552</v>
      </c>
      <c r="AF206" s="5">
        <f t="shared" si="89"/>
        <v>51820.989403957668</v>
      </c>
      <c r="AG206" s="5">
        <f t="shared" si="90"/>
        <v>19127.769052841828</v>
      </c>
      <c r="AH206" s="51">
        <f t="shared" si="91"/>
        <v>0.3473289988442273</v>
      </c>
      <c r="AJ206" s="39">
        <f t="shared" si="92"/>
        <v>51821</v>
      </c>
      <c r="AK206" s="5">
        <f t="shared" si="93"/>
        <v>9846</v>
      </c>
      <c r="AL206" s="40">
        <f t="shared" si="94"/>
        <v>61667</v>
      </c>
    </row>
    <row r="207" spans="1:38" ht="50.1" customHeight="1" x14ac:dyDescent="0.25">
      <c r="A207" s="1">
        <v>205</v>
      </c>
      <c r="B207" s="9" t="s">
        <v>117</v>
      </c>
      <c r="C207" s="97" t="s">
        <v>2</v>
      </c>
      <c r="D207" s="41"/>
      <c r="E207" s="43">
        <v>100</v>
      </c>
      <c r="F207" s="42">
        <f t="shared" si="72"/>
        <v>113.12</v>
      </c>
      <c r="G207" s="35"/>
      <c r="H207" s="36">
        <v>846.72</v>
      </c>
      <c r="I207" s="24">
        <f t="shared" si="73"/>
        <v>160.8768</v>
      </c>
      <c r="J207" s="25">
        <f t="shared" si="74"/>
        <v>1007.5968</v>
      </c>
      <c r="K207" s="37">
        <v>784</v>
      </c>
      <c r="L207" s="24">
        <f t="shared" si="75"/>
        <v>148.96</v>
      </c>
      <c r="M207" s="38">
        <f t="shared" si="76"/>
        <v>932.96</v>
      </c>
      <c r="N207" s="36">
        <v>700</v>
      </c>
      <c r="O207" s="24">
        <f t="shared" si="77"/>
        <v>133</v>
      </c>
      <c r="P207" s="25">
        <f t="shared" si="78"/>
        <v>833</v>
      </c>
      <c r="R207" s="44">
        <f t="shared" si="79"/>
        <v>610.96</v>
      </c>
      <c r="T207" s="45">
        <f t="shared" si="80"/>
        <v>5.1096000000000004</v>
      </c>
      <c r="V207" s="5">
        <f t="shared" si="81"/>
        <v>273.66764096015078</v>
      </c>
      <c r="W207" s="5">
        <f t="shared" si="82"/>
        <v>948.25235903984935</v>
      </c>
      <c r="X207" s="5" t="str">
        <f t="shared" si="83"/>
        <v/>
      </c>
      <c r="Y207" s="5">
        <f t="shared" si="84"/>
        <v>846.72</v>
      </c>
      <c r="Z207" s="5">
        <f t="shared" si="85"/>
        <v>784</v>
      </c>
      <c r="AA207" s="5">
        <f t="shared" si="86"/>
        <v>700</v>
      </c>
      <c r="AC207" s="39">
        <f t="shared" si="95"/>
        <v>700</v>
      </c>
      <c r="AD207" s="5">
        <f t="shared" si="87"/>
        <v>610.96</v>
      </c>
      <c r="AE207" s="5">
        <f t="shared" si="88"/>
        <v>113.12</v>
      </c>
      <c r="AF207" s="5">
        <f t="shared" si="89"/>
        <v>478.82115436522054</v>
      </c>
      <c r="AG207" s="5">
        <f t="shared" si="90"/>
        <v>337.29235903984926</v>
      </c>
      <c r="AH207" s="51">
        <f t="shared" si="91"/>
        <v>0.55206946287784675</v>
      </c>
      <c r="AJ207" s="39">
        <f t="shared" si="92"/>
        <v>479</v>
      </c>
      <c r="AK207" s="5">
        <f t="shared" si="93"/>
        <v>91</v>
      </c>
      <c r="AL207" s="40">
        <f t="shared" si="94"/>
        <v>570</v>
      </c>
    </row>
    <row r="208" spans="1:38" ht="50.1" customHeight="1" x14ac:dyDescent="0.25">
      <c r="A208" s="1">
        <v>206</v>
      </c>
      <c r="B208" s="9" t="s">
        <v>443</v>
      </c>
      <c r="C208" s="97" t="s">
        <v>2</v>
      </c>
      <c r="D208" s="41"/>
      <c r="E208" s="43">
        <v>150</v>
      </c>
      <c r="F208" s="42">
        <f t="shared" si="72"/>
        <v>169.68</v>
      </c>
      <c r="G208" s="35"/>
      <c r="H208" s="36">
        <v>919.3</v>
      </c>
      <c r="I208" s="24">
        <f t="shared" si="73"/>
        <v>174.667</v>
      </c>
      <c r="J208" s="25">
        <f t="shared" si="74"/>
        <v>1093.9669999999999</v>
      </c>
      <c r="K208" s="37">
        <v>851</v>
      </c>
      <c r="L208" s="24">
        <f t="shared" si="75"/>
        <v>161.69</v>
      </c>
      <c r="M208" s="38">
        <f t="shared" si="76"/>
        <v>1012.69</v>
      </c>
      <c r="N208" s="36">
        <v>760</v>
      </c>
      <c r="O208" s="24">
        <f t="shared" si="77"/>
        <v>144.4</v>
      </c>
      <c r="P208" s="25">
        <f t="shared" si="78"/>
        <v>904.4</v>
      </c>
      <c r="R208" s="44">
        <f t="shared" si="79"/>
        <v>674.995</v>
      </c>
      <c r="T208" s="45">
        <f t="shared" si="80"/>
        <v>3.4999666666666669</v>
      </c>
      <c r="V208" s="5">
        <f t="shared" si="81"/>
        <v>331.85664486221225</v>
      </c>
      <c r="W208" s="5">
        <f t="shared" si="82"/>
        <v>1018.1333551377877</v>
      </c>
      <c r="X208" s="5" t="str">
        <f t="shared" si="83"/>
        <v/>
      </c>
      <c r="Y208" s="5">
        <f t="shared" si="84"/>
        <v>919.3</v>
      </c>
      <c r="Z208" s="5">
        <f t="shared" si="85"/>
        <v>851</v>
      </c>
      <c r="AA208" s="5">
        <f t="shared" si="86"/>
        <v>760</v>
      </c>
      <c r="AC208" s="39">
        <f t="shared" si="95"/>
        <v>760</v>
      </c>
      <c r="AD208" s="5">
        <f t="shared" si="87"/>
        <v>674.995</v>
      </c>
      <c r="AE208" s="5">
        <f t="shared" si="88"/>
        <v>169.68</v>
      </c>
      <c r="AF208" s="5">
        <f t="shared" si="89"/>
        <v>563.58284750105702</v>
      </c>
      <c r="AG208" s="5">
        <f t="shared" si="90"/>
        <v>343.13835513778776</v>
      </c>
      <c r="AH208" s="51">
        <f t="shared" si="91"/>
        <v>0.50835688432919912</v>
      </c>
      <c r="AJ208" s="39">
        <f t="shared" si="92"/>
        <v>564</v>
      </c>
      <c r="AK208" s="5">
        <f t="shared" si="93"/>
        <v>107</v>
      </c>
      <c r="AL208" s="40">
        <f t="shared" si="94"/>
        <v>671</v>
      </c>
    </row>
    <row r="209" spans="1:38" ht="50.1" customHeight="1" x14ac:dyDescent="0.25">
      <c r="A209" s="1">
        <v>207</v>
      </c>
      <c r="B209" s="9" t="s">
        <v>228</v>
      </c>
      <c r="C209" s="97" t="s">
        <v>32</v>
      </c>
      <c r="D209" s="41"/>
      <c r="E209" s="43">
        <v>88702.521008403361</v>
      </c>
      <c r="F209" s="42">
        <f t="shared" si="72"/>
        <v>100340.29176470588</v>
      </c>
      <c r="G209" s="35"/>
      <c r="H209" s="36">
        <v>317399.03999999998</v>
      </c>
      <c r="I209" s="24">
        <f t="shared" si="73"/>
        <v>60305.817599999995</v>
      </c>
      <c r="J209" s="25">
        <f t="shared" si="74"/>
        <v>377704.85759999999</v>
      </c>
      <c r="K209" s="37">
        <v>293888</v>
      </c>
      <c r="L209" s="24">
        <f t="shared" si="75"/>
        <v>55838.720000000001</v>
      </c>
      <c r="M209" s="38">
        <f t="shared" si="76"/>
        <v>349726.71999999997</v>
      </c>
      <c r="N209" s="36">
        <v>262400</v>
      </c>
      <c r="O209" s="24">
        <f t="shared" si="77"/>
        <v>49856</v>
      </c>
      <c r="P209" s="25">
        <f t="shared" si="78"/>
        <v>312256</v>
      </c>
      <c r="R209" s="44">
        <f t="shared" si="79"/>
        <v>243506.83294117646</v>
      </c>
      <c r="T209" s="45">
        <f t="shared" si="80"/>
        <v>1.7452075789154571</v>
      </c>
      <c r="V209" s="5">
        <f t="shared" si="81"/>
        <v>145438.94738533677</v>
      </c>
      <c r="W209" s="5">
        <f t="shared" si="82"/>
        <v>341574.71849701612</v>
      </c>
      <c r="X209" s="5" t="str">
        <f t="shared" si="83"/>
        <v/>
      </c>
      <c r="Y209" s="5">
        <f t="shared" si="84"/>
        <v>317399.03999999998</v>
      </c>
      <c r="Z209" s="5">
        <f t="shared" si="85"/>
        <v>293888</v>
      </c>
      <c r="AA209" s="5">
        <f t="shared" si="86"/>
        <v>262400</v>
      </c>
      <c r="AC209" s="39">
        <f t="shared" si="95"/>
        <v>262400</v>
      </c>
      <c r="AD209" s="5">
        <f t="shared" si="87"/>
        <v>243506.83294117646</v>
      </c>
      <c r="AE209" s="5">
        <f t="shared" si="88"/>
        <v>100340.29176470588</v>
      </c>
      <c r="AF209" s="5">
        <f t="shared" si="89"/>
        <v>222616.14767839137</v>
      </c>
      <c r="AG209" s="5">
        <f t="shared" si="90"/>
        <v>98067.88555583969</v>
      </c>
      <c r="AH209" s="51">
        <f t="shared" si="91"/>
        <v>0.40273155529697102</v>
      </c>
      <c r="AJ209" s="39">
        <f t="shared" si="92"/>
        <v>222616</v>
      </c>
      <c r="AK209" s="5">
        <f t="shared" si="93"/>
        <v>42297</v>
      </c>
      <c r="AL209" s="40">
        <f t="shared" si="94"/>
        <v>264913</v>
      </c>
    </row>
    <row r="210" spans="1:38" ht="50.1" customHeight="1" x14ac:dyDescent="0.25">
      <c r="A210" s="1">
        <v>208</v>
      </c>
      <c r="B210" s="9" t="s">
        <v>435</v>
      </c>
      <c r="C210" s="97" t="s">
        <v>2</v>
      </c>
      <c r="D210" s="41"/>
      <c r="E210" s="43">
        <v>59000</v>
      </c>
      <c r="F210" s="42">
        <f t="shared" si="72"/>
        <v>66740.800000000003</v>
      </c>
      <c r="G210" s="35"/>
      <c r="H210" s="36">
        <v>107654.39999999999</v>
      </c>
      <c r="I210" s="24">
        <f t="shared" si="73"/>
        <v>20454.335999999999</v>
      </c>
      <c r="J210" s="25">
        <f t="shared" si="74"/>
        <v>128108.73599999999</v>
      </c>
      <c r="K210" s="37">
        <v>99680</v>
      </c>
      <c r="L210" s="24">
        <f t="shared" si="75"/>
        <v>18939.2</v>
      </c>
      <c r="M210" s="38">
        <f t="shared" si="76"/>
        <v>118619.2</v>
      </c>
      <c r="N210" s="36">
        <v>89000</v>
      </c>
      <c r="O210" s="24">
        <f t="shared" si="77"/>
        <v>16910</v>
      </c>
      <c r="P210" s="25">
        <f t="shared" si="78"/>
        <v>105910</v>
      </c>
      <c r="R210" s="44">
        <f t="shared" si="79"/>
        <v>90768.8</v>
      </c>
      <c r="T210" s="45">
        <f t="shared" si="80"/>
        <v>0.53845423728813568</v>
      </c>
      <c r="V210" s="5">
        <f t="shared" si="81"/>
        <v>73020.500454785375</v>
      </c>
      <c r="W210" s="5">
        <f t="shared" si="82"/>
        <v>108517.09954521463</v>
      </c>
      <c r="X210" s="5" t="str">
        <f t="shared" si="83"/>
        <v/>
      </c>
      <c r="Y210" s="5">
        <f t="shared" si="84"/>
        <v>107654.39999999999</v>
      </c>
      <c r="Z210" s="5">
        <f t="shared" si="85"/>
        <v>99680</v>
      </c>
      <c r="AA210" s="5">
        <f t="shared" si="86"/>
        <v>89000</v>
      </c>
      <c r="AC210" s="39">
        <f t="shared" si="95"/>
        <v>89000</v>
      </c>
      <c r="AD210" s="5">
        <f t="shared" si="87"/>
        <v>90768.8</v>
      </c>
      <c r="AE210" s="5">
        <f t="shared" si="88"/>
        <v>66740.800000000003</v>
      </c>
      <c r="AF210" s="5">
        <f t="shared" si="89"/>
        <v>89352.2117657942</v>
      </c>
      <c r="AG210" s="5">
        <f t="shared" si="90"/>
        <v>17748.299545214632</v>
      </c>
      <c r="AH210" s="51">
        <f t="shared" si="91"/>
        <v>0.19553304158713822</v>
      </c>
      <c r="AJ210" s="39">
        <f t="shared" si="92"/>
        <v>89352</v>
      </c>
      <c r="AK210" s="5">
        <f t="shared" si="93"/>
        <v>16977</v>
      </c>
      <c r="AL210" s="40">
        <f t="shared" si="94"/>
        <v>106329</v>
      </c>
    </row>
    <row r="211" spans="1:38" ht="50.1" customHeight="1" x14ac:dyDescent="0.25">
      <c r="A211" s="1">
        <v>209</v>
      </c>
      <c r="B211" s="9" t="s">
        <v>211</v>
      </c>
      <c r="C211" s="97" t="s">
        <v>2</v>
      </c>
      <c r="D211" s="41"/>
      <c r="E211" s="43">
        <v>124223</v>
      </c>
      <c r="F211" s="42">
        <f t="shared" si="72"/>
        <v>140521.0576</v>
      </c>
      <c r="G211" s="35"/>
      <c r="H211" s="36">
        <v>643265.28000000003</v>
      </c>
      <c r="I211" s="24">
        <f t="shared" si="73"/>
        <v>122220.4032</v>
      </c>
      <c r="J211" s="25">
        <f t="shared" si="74"/>
        <v>765485.68320000009</v>
      </c>
      <c r="K211" s="37">
        <v>595616</v>
      </c>
      <c r="L211" s="24">
        <f t="shared" si="75"/>
        <v>113167.03999999999</v>
      </c>
      <c r="M211" s="38">
        <f t="shared" si="76"/>
        <v>708783.04</v>
      </c>
      <c r="N211" s="36">
        <v>531800</v>
      </c>
      <c r="O211" s="24">
        <f t="shared" si="77"/>
        <v>101042</v>
      </c>
      <c r="P211" s="25">
        <f t="shared" si="78"/>
        <v>632842</v>
      </c>
      <c r="R211" s="44">
        <f t="shared" si="79"/>
        <v>477800.58439999999</v>
      </c>
      <c r="T211" s="45">
        <f t="shared" si="80"/>
        <v>2.8463133590397911</v>
      </c>
      <c r="V211" s="5">
        <f t="shared" si="81"/>
        <v>248357.45148425625</v>
      </c>
      <c r="W211" s="5">
        <f t="shared" si="82"/>
        <v>707243.71731574368</v>
      </c>
      <c r="X211" s="5" t="str">
        <f t="shared" si="83"/>
        <v/>
      </c>
      <c r="Y211" s="5">
        <f t="shared" si="84"/>
        <v>643265.28000000003</v>
      </c>
      <c r="Z211" s="5">
        <f t="shared" si="85"/>
        <v>595616</v>
      </c>
      <c r="AA211" s="5">
        <f t="shared" si="86"/>
        <v>531800</v>
      </c>
      <c r="AC211" s="39">
        <f t="shared" si="95"/>
        <v>531800</v>
      </c>
      <c r="AD211" s="5">
        <f t="shared" si="87"/>
        <v>477800.58439999999</v>
      </c>
      <c r="AE211" s="5">
        <f t="shared" si="88"/>
        <v>140521.0576</v>
      </c>
      <c r="AF211" s="5">
        <f t="shared" si="89"/>
        <v>411350.0480680202</v>
      </c>
      <c r="AG211" s="5">
        <f t="shared" si="90"/>
        <v>229443.13291574374</v>
      </c>
      <c r="AH211" s="51">
        <f t="shared" si="91"/>
        <v>0.48020689050405385</v>
      </c>
      <c r="AJ211" s="39">
        <f t="shared" si="92"/>
        <v>411350</v>
      </c>
      <c r="AK211" s="5">
        <f t="shared" si="93"/>
        <v>78157</v>
      </c>
      <c r="AL211" s="40">
        <f t="shared" si="94"/>
        <v>489507</v>
      </c>
    </row>
    <row r="212" spans="1:38" ht="50.1" customHeight="1" x14ac:dyDescent="0.25">
      <c r="A212" s="1">
        <v>210</v>
      </c>
      <c r="B212" s="9" t="s">
        <v>213</v>
      </c>
      <c r="C212" s="97" t="s">
        <v>89</v>
      </c>
      <c r="D212" s="41"/>
      <c r="E212" s="43">
        <v>238700</v>
      </c>
      <c r="F212" s="42">
        <f t="shared" si="72"/>
        <v>270017.44</v>
      </c>
      <c r="G212" s="35"/>
      <c r="H212" s="36">
        <v>734469.12</v>
      </c>
      <c r="I212" s="24">
        <f t="shared" si="73"/>
        <v>139549.13279999999</v>
      </c>
      <c r="J212" s="25">
        <f t="shared" si="74"/>
        <v>874018.25280000002</v>
      </c>
      <c r="K212" s="37">
        <v>680064</v>
      </c>
      <c r="L212" s="24">
        <f t="shared" si="75"/>
        <v>129212.16</v>
      </c>
      <c r="M212" s="38">
        <f t="shared" si="76"/>
        <v>809276.16</v>
      </c>
      <c r="N212" s="36">
        <v>607200</v>
      </c>
      <c r="O212" s="24">
        <f t="shared" si="77"/>
        <v>115368</v>
      </c>
      <c r="P212" s="25">
        <f t="shared" si="78"/>
        <v>722568</v>
      </c>
      <c r="R212" s="44">
        <f t="shared" si="79"/>
        <v>572937.64</v>
      </c>
      <c r="T212" s="45">
        <f t="shared" si="80"/>
        <v>1.4002414746543779</v>
      </c>
      <c r="V212" s="5">
        <f t="shared" si="81"/>
        <v>364368.68024595792</v>
      </c>
      <c r="W212" s="5">
        <f t="shared" si="82"/>
        <v>781506.59975404211</v>
      </c>
      <c r="X212" s="5" t="str">
        <f t="shared" si="83"/>
        <v/>
      </c>
      <c r="Y212" s="5">
        <f t="shared" si="84"/>
        <v>734469.12</v>
      </c>
      <c r="Z212" s="5">
        <f t="shared" si="85"/>
        <v>680064</v>
      </c>
      <c r="AA212" s="5">
        <f t="shared" si="86"/>
        <v>607200</v>
      </c>
      <c r="AC212" s="39">
        <f t="shared" si="95"/>
        <v>607200</v>
      </c>
      <c r="AD212" s="5">
        <f t="shared" si="87"/>
        <v>572937.64</v>
      </c>
      <c r="AE212" s="5">
        <f t="shared" si="88"/>
        <v>270017.44</v>
      </c>
      <c r="AF212" s="5">
        <f t="shared" si="89"/>
        <v>534948.19470205053</v>
      </c>
      <c r="AG212" s="5">
        <f t="shared" si="90"/>
        <v>208568.95975404207</v>
      </c>
      <c r="AH212" s="51">
        <f t="shared" si="91"/>
        <v>0.36403431227531508</v>
      </c>
      <c r="AJ212" s="39">
        <f t="shared" si="92"/>
        <v>534948</v>
      </c>
      <c r="AK212" s="5">
        <f t="shared" si="93"/>
        <v>101640</v>
      </c>
      <c r="AL212" s="40">
        <f t="shared" si="94"/>
        <v>636588</v>
      </c>
    </row>
    <row r="213" spans="1:38" ht="50.1" customHeight="1" x14ac:dyDescent="0.25">
      <c r="A213" s="1">
        <v>211</v>
      </c>
      <c r="B213" s="9" t="s">
        <v>119</v>
      </c>
      <c r="C213" s="97" t="s">
        <v>2</v>
      </c>
      <c r="D213" s="41"/>
      <c r="E213" s="43">
        <v>61438.471118143076</v>
      </c>
      <c r="F213" s="42">
        <f t="shared" si="72"/>
        <v>69499.198528843452</v>
      </c>
      <c r="G213" s="35"/>
      <c r="H213" s="36">
        <v>53948.160000000003</v>
      </c>
      <c r="I213" s="24">
        <f t="shared" si="73"/>
        <v>10250.1504</v>
      </c>
      <c r="J213" s="25">
        <f t="shared" si="74"/>
        <v>64198.310400000002</v>
      </c>
      <c r="K213" s="37">
        <v>49952</v>
      </c>
      <c r="L213" s="24">
        <f t="shared" si="75"/>
        <v>9490.8799999999992</v>
      </c>
      <c r="M213" s="38">
        <f t="shared" si="76"/>
        <v>59442.879999999997</v>
      </c>
      <c r="N213" s="36">
        <v>44600</v>
      </c>
      <c r="O213" s="24">
        <f t="shared" si="77"/>
        <v>8474</v>
      </c>
      <c r="P213" s="25">
        <f t="shared" si="78"/>
        <v>53074</v>
      </c>
      <c r="R213" s="44">
        <f t="shared" si="79"/>
        <v>54499.83963221086</v>
      </c>
      <c r="T213" s="45">
        <f t="shared" si="80"/>
        <v>-0.11293626549706255</v>
      </c>
      <c r="V213" s="5">
        <f t="shared" si="81"/>
        <v>43791.979780830814</v>
      </c>
      <c r="W213" s="5">
        <f t="shared" si="82"/>
        <v>65207.699483590906</v>
      </c>
      <c r="X213" s="5" t="str">
        <f t="shared" si="83"/>
        <v/>
      </c>
      <c r="Y213" s="5">
        <f t="shared" si="84"/>
        <v>53948.160000000003</v>
      </c>
      <c r="Z213" s="5">
        <f t="shared" si="85"/>
        <v>49952</v>
      </c>
      <c r="AA213" s="5">
        <f t="shared" si="86"/>
        <v>44600</v>
      </c>
      <c r="AC213" s="39">
        <f t="shared" si="95"/>
        <v>44600</v>
      </c>
      <c r="AD213" s="5">
        <f t="shared" si="87"/>
        <v>54499.83963221086</v>
      </c>
      <c r="AE213" s="5">
        <f t="shared" si="88"/>
        <v>44600</v>
      </c>
      <c r="AF213" s="5">
        <f t="shared" si="89"/>
        <v>53760.220745918399</v>
      </c>
      <c r="AG213" s="5">
        <f t="shared" si="90"/>
        <v>10707.859851380044</v>
      </c>
      <c r="AH213" s="51">
        <f t="shared" si="91"/>
        <v>0.19647507081931692</v>
      </c>
      <c r="AJ213" s="39">
        <f t="shared" si="92"/>
        <v>53760</v>
      </c>
      <c r="AK213" s="5">
        <f t="shared" si="93"/>
        <v>10214</v>
      </c>
      <c r="AL213" s="40">
        <f t="shared" si="94"/>
        <v>63974</v>
      </c>
    </row>
    <row r="214" spans="1:38" ht="50.1" customHeight="1" x14ac:dyDescent="0.25">
      <c r="A214" s="1">
        <v>212</v>
      </c>
      <c r="B214" s="9" t="s">
        <v>120</v>
      </c>
      <c r="C214" s="97" t="s">
        <v>2</v>
      </c>
      <c r="D214" s="41"/>
      <c r="E214" s="43">
        <v>16000</v>
      </c>
      <c r="F214" s="42">
        <f t="shared" si="72"/>
        <v>18099.2</v>
      </c>
      <c r="G214" s="35"/>
      <c r="H214" s="36">
        <v>30240</v>
      </c>
      <c r="I214" s="24">
        <f t="shared" si="73"/>
        <v>5745.6</v>
      </c>
      <c r="J214" s="25">
        <f t="shared" si="74"/>
        <v>35985.599999999999</v>
      </c>
      <c r="K214" s="37">
        <v>28000</v>
      </c>
      <c r="L214" s="24">
        <f t="shared" si="75"/>
        <v>5320</v>
      </c>
      <c r="M214" s="38">
        <f t="shared" si="76"/>
        <v>33320</v>
      </c>
      <c r="N214" s="36">
        <v>25000</v>
      </c>
      <c r="O214" s="24">
        <f t="shared" si="77"/>
        <v>4750</v>
      </c>
      <c r="P214" s="25">
        <f t="shared" si="78"/>
        <v>29750</v>
      </c>
      <c r="R214" s="44">
        <f t="shared" si="79"/>
        <v>25334.799999999999</v>
      </c>
      <c r="T214" s="45">
        <f t="shared" si="80"/>
        <v>0.58342499999999997</v>
      </c>
      <c r="V214" s="5">
        <f t="shared" si="81"/>
        <v>20054.955416428733</v>
      </c>
      <c r="W214" s="5">
        <f t="shared" si="82"/>
        <v>30614.644583571266</v>
      </c>
      <c r="X214" s="5" t="str">
        <f t="shared" si="83"/>
        <v/>
      </c>
      <c r="Y214" s="5">
        <f t="shared" si="84"/>
        <v>30240</v>
      </c>
      <c r="Z214" s="5">
        <f t="shared" si="85"/>
        <v>28000</v>
      </c>
      <c r="AA214" s="5">
        <f t="shared" si="86"/>
        <v>25000</v>
      </c>
      <c r="AC214" s="39">
        <f t="shared" si="95"/>
        <v>25000</v>
      </c>
      <c r="AD214" s="5">
        <f t="shared" si="87"/>
        <v>25334.799999999999</v>
      </c>
      <c r="AE214" s="5">
        <f t="shared" si="88"/>
        <v>18099.2</v>
      </c>
      <c r="AF214" s="5">
        <f t="shared" si="89"/>
        <v>24879.107777342615</v>
      </c>
      <c r="AG214" s="5">
        <f t="shared" si="90"/>
        <v>5279.8445835712655</v>
      </c>
      <c r="AH214" s="51">
        <f t="shared" si="91"/>
        <v>0.20840285234425635</v>
      </c>
      <c r="AJ214" s="39">
        <f t="shared" si="92"/>
        <v>24879</v>
      </c>
      <c r="AK214" s="5">
        <f t="shared" si="93"/>
        <v>4727</v>
      </c>
      <c r="AL214" s="40">
        <f t="shared" si="94"/>
        <v>29606</v>
      </c>
    </row>
    <row r="215" spans="1:38" ht="50.1" customHeight="1" x14ac:dyDescent="0.25">
      <c r="A215" s="1">
        <v>213</v>
      </c>
      <c r="B215" s="9" t="s">
        <v>121</v>
      </c>
      <c r="C215" s="97" t="s">
        <v>2</v>
      </c>
      <c r="D215" s="41"/>
      <c r="E215" s="43">
        <v>16065</v>
      </c>
      <c r="F215" s="42">
        <f t="shared" si="72"/>
        <v>18172.727999999999</v>
      </c>
      <c r="G215" s="35"/>
      <c r="H215" s="36">
        <v>38465.279999999999</v>
      </c>
      <c r="I215" s="24">
        <f t="shared" si="73"/>
        <v>7308.4031999999997</v>
      </c>
      <c r="J215" s="25">
        <f t="shared" si="74"/>
        <v>45773.683199999999</v>
      </c>
      <c r="K215" s="37">
        <v>35616</v>
      </c>
      <c r="L215" s="24">
        <f t="shared" si="75"/>
        <v>6767.04</v>
      </c>
      <c r="M215" s="38">
        <f t="shared" si="76"/>
        <v>42383.040000000001</v>
      </c>
      <c r="N215" s="36">
        <v>31800</v>
      </c>
      <c r="O215" s="24">
        <f t="shared" si="77"/>
        <v>6042</v>
      </c>
      <c r="P215" s="25">
        <f t="shared" si="78"/>
        <v>37842</v>
      </c>
      <c r="R215" s="44">
        <f t="shared" si="79"/>
        <v>31013.502</v>
      </c>
      <c r="T215" s="45">
        <f t="shared" si="80"/>
        <v>0.93050121381886086</v>
      </c>
      <c r="V215" s="5">
        <f t="shared" si="81"/>
        <v>22028.031520305805</v>
      </c>
      <c r="W215" s="5">
        <f t="shared" si="82"/>
        <v>39998.972479694195</v>
      </c>
      <c r="X215" s="5" t="str">
        <f t="shared" si="83"/>
        <v/>
      </c>
      <c r="Y215" s="5">
        <f t="shared" si="84"/>
        <v>38465.279999999999</v>
      </c>
      <c r="Z215" s="5">
        <f t="shared" si="85"/>
        <v>35616</v>
      </c>
      <c r="AA215" s="5">
        <f t="shared" si="86"/>
        <v>31800</v>
      </c>
      <c r="AC215" s="39">
        <f t="shared" si="95"/>
        <v>31800</v>
      </c>
      <c r="AD215" s="5">
        <f t="shared" si="87"/>
        <v>31013.502</v>
      </c>
      <c r="AE215" s="5">
        <f t="shared" si="88"/>
        <v>18172.727999999999</v>
      </c>
      <c r="AF215" s="5">
        <f t="shared" si="89"/>
        <v>29829.111793129392</v>
      </c>
      <c r="AG215" s="5">
        <f t="shared" si="90"/>
        <v>8985.4704796941969</v>
      </c>
      <c r="AH215" s="51">
        <f t="shared" si="91"/>
        <v>0.28972769601105341</v>
      </c>
      <c r="AJ215" s="39">
        <f t="shared" si="92"/>
        <v>29829</v>
      </c>
      <c r="AK215" s="5">
        <f t="shared" si="93"/>
        <v>5668</v>
      </c>
      <c r="AL215" s="40">
        <f t="shared" si="94"/>
        <v>35497</v>
      </c>
    </row>
    <row r="216" spans="1:38" ht="50.1" customHeight="1" x14ac:dyDescent="0.25">
      <c r="A216" s="1">
        <v>214</v>
      </c>
      <c r="B216" s="9" t="s">
        <v>122</v>
      </c>
      <c r="C216" s="97" t="s">
        <v>8</v>
      </c>
      <c r="D216" s="41"/>
      <c r="E216" s="43">
        <v>35894</v>
      </c>
      <c r="F216" s="42">
        <f t="shared" si="72"/>
        <v>40603.292800000003</v>
      </c>
      <c r="G216" s="35"/>
      <c r="H216" s="36">
        <v>144910.07999999999</v>
      </c>
      <c r="I216" s="24">
        <f t="shared" si="73"/>
        <v>27532.915199999996</v>
      </c>
      <c r="J216" s="25">
        <f t="shared" si="74"/>
        <v>172442.99519999998</v>
      </c>
      <c r="K216" s="37">
        <v>134176</v>
      </c>
      <c r="L216" s="24">
        <f t="shared" si="75"/>
        <v>25493.439999999999</v>
      </c>
      <c r="M216" s="38">
        <f t="shared" si="76"/>
        <v>159669.44</v>
      </c>
      <c r="N216" s="36">
        <v>119800</v>
      </c>
      <c r="O216" s="24">
        <f t="shared" si="77"/>
        <v>22762</v>
      </c>
      <c r="P216" s="25">
        <f t="shared" si="78"/>
        <v>142562</v>
      </c>
      <c r="R216" s="44">
        <f t="shared" si="79"/>
        <v>109872.3432</v>
      </c>
      <c r="T216" s="45">
        <f t="shared" si="80"/>
        <v>2.0610225441577978</v>
      </c>
      <c r="V216" s="5">
        <f t="shared" si="81"/>
        <v>62561.067423589921</v>
      </c>
      <c r="W216" s="5">
        <f t="shared" si="82"/>
        <v>157183.61897641007</v>
      </c>
      <c r="X216" s="5" t="str">
        <f t="shared" si="83"/>
        <v/>
      </c>
      <c r="Y216" s="5">
        <f t="shared" si="84"/>
        <v>144910.07999999999</v>
      </c>
      <c r="Z216" s="5">
        <f t="shared" si="85"/>
        <v>134176</v>
      </c>
      <c r="AA216" s="5">
        <f t="shared" si="86"/>
        <v>119800</v>
      </c>
      <c r="AC216" s="39">
        <f t="shared" si="95"/>
        <v>119800</v>
      </c>
      <c r="AD216" s="5">
        <f t="shared" si="87"/>
        <v>109872.3432</v>
      </c>
      <c r="AE216" s="5">
        <f t="shared" si="88"/>
        <v>40603.292800000003</v>
      </c>
      <c r="AF216" s="5">
        <f t="shared" si="89"/>
        <v>98616.112288298697</v>
      </c>
      <c r="AG216" s="5">
        <f t="shared" si="90"/>
        <v>47311.275776410082</v>
      </c>
      <c r="AH216" s="51">
        <f t="shared" si="91"/>
        <v>0.43060222799007425</v>
      </c>
      <c r="AJ216" s="39">
        <f t="shared" si="92"/>
        <v>98616</v>
      </c>
      <c r="AK216" s="5">
        <f t="shared" si="93"/>
        <v>18737</v>
      </c>
      <c r="AL216" s="40">
        <f t="shared" si="94"/>
        <v>117353</v>
      </c>
    </row>
    <row r="217" spans="1:38" ht="50.1" customHeight="1" x14ac:dyDescent="0.25">
      <c r="A217" s="1">
        <v>215</v>
      </c>
      <c r="B217" s="9" t="s">
        <v>452</v>
      </c>
      <c r="C217" s="97" t="s">
        <v>2</v>
      </c>
      <c r="D217" s="41"/>
      <c r="E217" s="43">
        <v>69870</v>
      </c>
      <c r="F217" s="42">
        <f t="shared" si="72"/>
        <v>79036.944000000003</v>
      </c>
      <c r="G217" s="35"/>
      <c r="H217" s="36">
        <v>206115.84</v>
      </c>
      <c r="I217" s="24">
        <f t="shared" si="73"/>
        <v>39162.009599999998</v>
      </c>
      <c r="J217" s="25">
        <f t="shared" si="74"/>
        <v>245277.84959999999</v>
      </c>
      <c r="K217" s="37">
        <v>190848</v>
      </c>
      <c r="L217" s="24">
        <f t="shared" si="75"/>
        <v>36261.120000000003</v>
      </c>
      <c r="M217" s="38">
        <f t="shared" si="76"/>
        <v>227109.12</v>
      </c>
      <c r="N217" s="36">
        <v>170000</v>
      </c>
      <c r="O217" s="24">
        <f t="shared" si="77"/>
        <v>32300</v>
      </c>
      <c r="P217" s="25">
        <f t="shared" si="78"/>
        <v>202300</v>
      </c>
      <c r="R217" s="44">
        <f t="shared" si="79"/>
        <v>161500.196</v>
      </c>
      <c r="T217" s="45">
        <f t="shared" si="80"/>
        <v>1.3114383283240303</v>
      </c>
      <c r="V217" s="5">
        <f t="shared" si="81"/>
        <v>104566.65612641556</v>
      </c>
      <c r="W217" s="5">
        <f t="shared" si="82"/>
        <v>218433.73587358443</v>
      </c>
      <c r="X217" s="5" t="str">
        <f t="shared" si="83"/>
        <v/>
      </c>
      <c r="Y217" s="5">
        <f t="shared" si="84"/>
        <v>206115.84</v>
      </c>
      <c r="Z217" s="5">
        <f t="shared" si="85"/>
        <v>190848</v>
      </c>
      <c r="AA217" s="5">
        <f t="shared" si="86"/>
        <v>170000</v>
      </c>
      <c r="AC217" s="39">
        <f t="shared" si="95"/>
        <v>170000</v>
      </c>
      <c r="AD217" s="5">
        <f t="shared" si="87"/>
        <v>161500.196</v>
      </c>
      <c r="AE217" s="5">
        <f t="shared" si="88"/>
        <v>79036.944000000003</v>
      </c>
      <c r="AF217" s="5">
        <f t="shared" si="89"/>
        <v>151624.54502176266</v>
      </c>
      <c r="AG217" s="5">
        <f t="shared" si="90"/>
        <v>56933.539873584428</v>
      </c>
      <c r="AH217" s="51">
        <f t="shared" si="91"/>
        <v>0.35252923082263277</v>
      </c>
      <c r="AJ217" s="39">
        <f t="shared" si="92"/>
        <v>151625</v>
      </c>
      <c r="AK217" s="5">
        <f t="shared" si="93"/>
        <v>28809</v>
      </c>
      <c r="AL217" s="40">
        <f t="shared" si="94"/>
        <v>180434</v>
      </c>
    </row>
    <row r="218" spans="1:38" ht="50.1" customHeight="1" x14ac:dyDescent="0.25">
      <c r="A218" s="1">
        <v>216</v>
      </c>
      <c r="B218" s="9" t="s">
        <v>123</v>
      </c>
      <c r="C218" s="97" t="s">
        <v>2</v>
      </c>
      <c r="D218" s="41"/>
      <c r="E218" s="43">
        <v>15000</v>
      </c>
      <c r="F218" s="42">
        <f t="shared" si="72"/>
        <v>16968</v>
      </c>
      <c r="G218" s="35"/>
      <c r="H218" s="36">
        <v>48142.080000000002</v>
      </c>
      <c r="I218" s="24">
        <f t="shared" si="73"/>
        <v>9146.9951999999994</v>
      </c>
      <c r="J218" s="25">
        <f t="shared" si="74"/>
        <v>57289.075199999999</v>
      </c>
      <c r="K218" s="37">
        <v>44576</v>
      </c>
      <c r="L218" s="24">
        <f t="shared" si="75"/>
        <v>8469.44</v>
      </c>
      <c r="M218" s="38">
        <f t="shared" si="76"/>
        <v>53045.440000000002</v>
      </c>
      <c r="N218" s="36">
        <v>39800</v>
      </c>
      <c r="O218" s="24">
        <f t="shared" si="77"/>
        <v>7562</v>
      </c>
      <c r="P218" s="25">
        <f t="shared" si="78"/>
        <v>47362</v>
      </c>
      <c r="R218" s="44">
        <f t="shared" si="79"/>
        <v>37371.520000000004</v>
      </c>
      <c r="T218" s="45">
        <f t="shared" si="80"/>
        <v>1.4914346666666669</v>
      </c>
      <c r="V218" s="5">
        <f t="shared" si="81"/>
        <v>23346.415861529829</v>
      </c>
      <c r="W218" s="5">
        <f t="shared" si="82"/>
        <v>51396.624138470179</v>
      </c>
      <c r="X218" s="5" t="str">
        <f t="shared" si="83"/>
        <v/>
      </c>
      <c r="Y218" s="5">
        <f t="shared" si="84"/>
        <v>48142.080000000002</v>
      </c>
      <c r="Z218" s="5">
        <f t="shared" si="85"/>
        <v>44576</v>
      </c>
      <c r="AA218" s="5">
        <f t="shared" si="86"/>
        <v>39800</v>
      </c>
      <c r="AC218" s="39">
        <f t="shared" si="95"/>
        <v>39800</v>
      </c>
      <c r="AD218" s="5">
        <f t="shared" si="87"/>
        <v>37371.520000000004</v>
      </c>
      <c r="AE218" s="5">
        <f t="shared" si="88"/>
        <v>16968</v>
      </c>
      <c r="AF218" s="5">
        <f t="shared" si="89"/>
        <v>34696.44011939536</v>
      </c>
      <c r="AG218" s="5">
        <f t="shared" si="90"/>
        <v>14025.104138470173</v>
      </c>
      <c r="AH218" s="51">
        <f t="shared" si="91"/>
        <v>0.37528856569040198</v>
      </c>
      <c r="AJ218" s="39">
        <f t="shared" si="92"/>
        <v>34696</v>
      </c>
      <c r="AK218" s="5">
        <f t="shared" si="93"/>
        <v>6592</v>
      </c>
      <c r="AL218" s="40">
        <f t="shared" si="94"/>
        <v>41288</v>
      </c>
    </row>
    <row r="219" spans="1:38" ht="50.1" customHeight="1" x14ac:dyDescent="0.25">
      <c r="A219" s="1">
        <v>217</v>
      </c>
      <c r="B219" s="9" t="s">
        <v>124</v>
      </c>
      <c r="C219" s="97" t="s">
        <v>2</v>
      </c>
      <c r="D219" s="41"/>
      <c r="E219" s="43">
        <v>30120</v>
      </c>
      <c r="F219" s="42">
        <f t="shared" si="72"/>
        <v>34071.743999999999</v>
      </c>
      <c r="G219" s="35"/>
      <c r="H219" s="36">
        <v>188213.76000000001</v>
      </c>
      <c r="I219" s="24">
        <f t="shared" si="73"/>
        <v>35760.614400000006</v>
      </c>
      <c r="J219" s="25">
        <f t="shared" si="74"/>
        <v>223974.37440000003</v>
      </c>
      <c r="K219" s="37">
        <v>174272</v>
      </c>
      <c r="L219" s="24">
        <f t="shared" si="75"/>
        <v>33111.68</v>
      </c>
      <c r="M219" s="38">
        <f t="shared" si="76"/>
        <v>207383.67999999999</v>
      </c>
      <c r="N219" s="36">
        <v>155600</v>
      </c>
      <c r="O219" s="24">
        <f t="shared" si="77"/>
        <v>29564</v>
      </c>
      <c r="P219" s="25">
        <f t="shared" si="78"/>
        <v>185164</v>
      </c>
      <c r="R219" s="44">
        <f t="shared" si="79"/>
        <v>138039.37599999999</v>
      </c>
      <c r="T219" s="45">
        <f t="shared" si="80"/>
        <v>3.5829806108897739</v>
      </c>
      <c r="V219" s="5">
        <f t="shared" si="81"/>
        <v>67451.568104061735</v>
      </c>
      <c r="W219" s="5">
        <f t="shared" si="82"/>
        <v>208627.18389593824</v>
      </c>
      <c r="X219" s="5" t="str">
        <f t="shared" si="83"/>
        <v/>
      </c>
      <c r="Y219" s="5">
        <f t="shared" si="84"/>
        <v>188213.76000000001</v>
      </c>
      <c r="Z219" s="5">
        <f t="shared" si="85"/>
        <v>174272</v>
      </c>
      <c r="AA219" s="5">
        <f t="shared" si="86"/>
        <v>155600</v>
      </c>
      <c r="AC219" s="39">
        <f t="shared" si="95"/>
        <v>155600</v>
      </c>
      <c r="AD219" s="5">
        <f t="shared" si="87"/>
        <v>138039.37599999999</v>
      </c>
      <c r="AE219" s="5">
        <f t="shared" si="88"/>
        <v>34071.743999999999</v>
      </c>
      <c r="AF219" s="5">
        <f t="shared" si="89"/>
        <v>114834.0642191786</v>
      </c>
      <c r="AG219" s="5">
        <f t="shared" si="90"/>
        <v>70587.807895938255</v>
      </c>
      <c r="AH219" s="51">
        <f t="shared" si="91"/>
        <v>0.51135994628038783</v>
      </c>
      <c r="AJ219" s="39">
        <f t="shared" si="92"/>
        <v>114834</v>
      </c>
      <c r="AK219" s="5">
        <f t="shared" si="93"/>
        <v>21818</v>
      </c>
      <c r="AL219" s="40">
        <f t="shared" si="94"/>
        <v>136652</v>
      </c>
    </row>
    <row r="220" spans="1:38" ht="50.1" customHeight="1" x14ac:dyDescent="0.25">
      <c r="A220" s="1">
        <v>218</v>
      </c>
      <c r="B220" s="9" t="s">
        <v>125</v>
      </c>
      <c r="C220" s="97" t="s">
        <v>2</v>
      </c>
      <c r="D220" s="41"/>
      <c r="E220" s="43">
        <v>11917</v>
      </c>
      <c r="F220" s="42">
        <f t="shared" si="72"/>
        <v>13480.510399999999</v>
      </c>
      <c r="G220" s="35"/>
      <c r="H220" s="36">
        <v>78865.919999999998</v>
      </c>
      <c r="I220" s="24">
        <f t="shared" si="73"/>
        <v>14984.524799999999</v>
      </c>
      <c r="J220" s="25">
        <f t="shared" si="74"/>
        <v>93850.444799999997</v>
      </c>
      <c r="K220" s="37">
        <v>73024</v>
      </c>
      <c r="L220" s="24">
        <f t="shared" si="75"/>
        <v>13874.56</v>
      </c>
      <c r="M220" s="38">
        <f t="shared" si="76"/>
        <v>86898.559999999998</v>
      </c>
      <c r="N220" s="36">
        <v>65200</v>
      </c>
      <c r="O220" s="24">
        <f t="shared" si="77"/>
        <v>12388</v>
      </c>
      <c r="P220" s="25">
        <f t="shared" si="78"/>
        <v>77588</v>
      </c>
      <c r="R220" s="44">
        <f t="shared" si="79"/>
        <v>57642.607600000003</v>
      </c>
      <c r="T220" s="45">
        <f t="shared" si="80"/>
        <v>3.837006595619703</v>
      </c>
      <c r="V220" s="5">
        <f t="shared" si="81"/>
        <v>27673.616790717395</v>
      </c>
      <c r="W220" s="5">
        <f t="shared" si="82"/>
        <v>87611.598409282611</v>
      </c>
      <c r="X220" s="5" t="str">
        <f t="shared" si="83"/>
        <v/>
      </c>
      <c r="Y220" s="5">
        <f t="shared" si="84"/>
        <v>78865.919999999998</v>
      </c>
      <c r="Z220" s="5">
        <f t="shared" si="85"/>
        <v>73024</v>
      </c>
      <c r="AA220" s="5">
        <f t="shared" si="86"/>
        <v>65200</v>
      </c>
      <c r="AC220" s="39">
        <f t="shared" si="95"/>
        <v>65200</v>
      </c>
      <c r="AD220" s="5">
        <f t="shared" si="87"/>
        <v>57642.607600000003</v>
      </c>
      <c r="AE220" s="5">
        <f t="shared" si="88"/>
        <v>13480.510399999999</v>
      </c>
      <c r="AF220" s="5">
        <f t="shared" si="89"/>
        <v>47432.63276128906</v>
      </c>
      <c r="AG220" s="5">
        <f t="shared" si="90"/>
        <v>29968.990809282608</v>
      </c>
      <c r="AH220" s="51">
        <f t="shared" si="91"/>
        <v>0.51991039366655245</v>
      </c>
      <c r="AJ220" s="39">
        <f t="shared" si="92"/>
        <v>47433</v>
      </c>
      <c r="AK220" s="5">
        <f t="shared" si="93"/>
        <v>9012</v>
      </c>
      <c r="AL220" s="40">
        <f t="shared" si="94"/>
        <v>56445</v>
      </c>
    </row>
    <row r="221" spans="1:38" ht="50.1" customHeight="1" x14ac:dyDescent="0.25">
      <c r="A221" s="1">
        <v>219</v>
      </c>
      <c r="B221" s="9" t="s">
        <v>186</v>
      </c>
      <c r="C221" s="97" t="s">
        <v>13</v>
      </c>
      <c r="D221" s="41"/>
      <c r="E221" s="43">
        <v>19870</v>
      </c>
      <c r="F221" s="42">
        <f t="shared" si="72"/>
        <v>22476.944</v>
      </c>
      <c r="G221" s="35"/>
      <c r="H221" s="36">
        <v>47174.400000000001</v>
      </c>
      <c r="I221" s="24">
        <f t="shared" si="73"/>
        <v>8963.1360000000004</v>
      </c>
      <c r="J221" s="25">
        <f t="shared" si="74"/>
        <v>56137.536</v>
      </c>
      <c r="K221" s="37">
        <v>43680</v>
      </c>
      <c r="L221" s="24">
        <f t="shared" si="75"/>
        <v>8299.2000000000007</v>
      </c>
      <c r="M221" s="38">
        <f t="shared" si="76"/>
        <v>51979.199999999997</v>
      </c>
      <c r="N221" s="36">
        <v>39000</v>
      </c>
      <c r="O221" s="24">
        <f t="shared" si="77"/>
        <v>7410</v>
      </c>
      <c r="P221" s="25">
        <f t="shared" si="78"/>
        <v>46410</v>
      </c>
      <c r="R221" s="44">
        <f t="shared" si="79"/>
        <v>38082.835999999996</v>
      </c>
      <c r="T221" s="45">
        <f t="shared" si="80"/>
        <v>0.91659969803724184</v>
      </c>
      <c r="V221" s="5">
        <f t="shared" si="81"/>
        <v>27153.215150712291</v>
      </c>
      <c r="W221" s="5">
        <f t="shared" si="82"/>
        <v>49012.456849287701</v>
      </c>
      <c r="X221" s="5" t="str">
        <f t="shared" si="83"/>
        <v/>
      </c>
      <c r="Y221" s="5">
        <f t="shared" si="84"/>
        <v>47174.400000000001</v>
      </c>
      <c r="Z221" s="5">
        <f t="shared" si="85"/>
        <v>43680</v>
      </c>
      <c r="AA221" s="5">
        <f t="shared" si="86"/>
        <v>39000</v>
      </c>
      <c r="AC221" s="39">
        <f t="shared" si="95"/>
        <v>39000</v>
      </c>
      <c r="AD221" s="5">
        <f t="shared" si="87"/>
        <v>38082.835999999996</v>
      </c>
      <c r="AE221" s="5">
        <f t="shared" si="88"/>
        <v>22476.944</v>
      </c>
      <c r="AF221" s="5">
        <f t="shared" si="89"/>
        <v>36660.444076420987</v>
      </c>
      <c r="AG221" s="5">
        <f t="shared" si="90"/>
        <v>10929.620849287703</v>
      </c>
      <c r="AH221" s="51">
        <f t="shared" si="91"/>
        <v>0.2869959802701591</v>
      </c>
      <c r="AJ221" s="39">
        <f t="shared" si="92"/>
        <v>36660</v>
      </c>
      <c r="AK221" s="5">
        <f t="shared" si="93"/>
        <v>6965</v>
      </c>
      <c r="AL221" s="40">
        <f t="shared" si="94"/>
        <v>43625</v>
      </c>
    </row>
    <row r="222" spans="1:38" ht="50.1" customHeight="1" x14ac:dyDescent="0.25">
      <c r="A222" s="1">
        <v>220</v>
      </c>
      <c r="B222" s="9" t="s">
        <v>436</v>
      </c>
      <c r="C222" s="97" t="s">
        <v>2</v>
      </c>
      <c r="D222" s="41"/>
      <c r="E222" s="43">
        <v>46218.487394957985</v>
      </c>
      <c r="F222" s="42">
        <f t="shared" si="72"/>
        <v>52282.352941176468</v>
      </c>
      <c r="G222" s="35"/>
      <c r="H222" s="36">
        <v>193294.07999999999</v>
      </c>
      <c r="I222" s="24">
        <f t="shared" si="73"/>
        <v>36725.875199999995</v>
      </c>
      <c r="J222" s="25">
        <f t="shared" si="74"/>
        <v>230019.95519999997</v>
      </c>
      <c r="K222" s="37">
        <v>178976</v>
      </c>
      <c r="L222" s="24">
        <f t="shared" si="75"/>
        <v>34005.440000000002</v>
      </c>
      <c r="M222" s="38">
        <f t="shared" si="76"/>
        <v>212981.44</v>
      </c>
      <c r="N222" s="36">
        <v>159800</v>
      </c>
      <c r="O222" s="24">
        <f t="shared" si="77"/>
        <v>30362</v>
      </c>
      <c r="P222" s="25">
        <f t="shared" si="78"/>
        <v>190162</v>
      </c>
      <c r="R222" s="44">
        <f t="shared" si="79"/>
        <v>146088.10823529412</v>
      </c>
      <c r="T222" s="45">
        <f t="shared" si="80"/>
        <v>2.1608154327272726</v>
      </c>
      <c r="V222" s="5">
        <f t="shared" si="81"/>
        <v>82063.235732377725</v>
      </c>
      <c r="W222" s="5">
        <f t="shared" si="82"/>
        <v>210112.98073821049</v>
      </c>
      <c r="X222" s="5" t="str">
        <f t="shared" si="83"/>
        <v/>
      </c>
      <c r="Y222" s="5">
        <f t="shared" si="84"/>
        <v>193294.07999999999</v>
      </c>
      <c r="Z222" s="5">
        <f t="shared" si="85"/>
        <v>178976</v>
      </c>
      <c r="AA222" s="5">
        <f t="shared" si="86"/>
        <v>159800</v>
      </c>
      <c r="AC222" s="39">
        <f t="shared" si="95"/>
        <v>159800</v>
      </c>
      <c r="AD222" s="5">
        <f t="shared" si="87"/>
        <v>146088.10823529412</v>
      </c>
      <c r="AE222" s="5">
        <f t="shared" si="88"/>
        <v>52282.352941176468</v>
      </c>
      <c r="AF222" s="5">
        <f t="shared" si="89"/>
        <v>130387.6063312942</v>
      </c>
      <c r="AG222" s="5">
        <f t="shared" si="90"/>
        <v>64024.872502916391</v>
      </c>
      <c r="AH222" s="51">
        <f t="shared" si="91"/>
        <v>0.43826204114982387</v>
      </c>
      <c r="AJ222" s="39">
        <f t="shared" si="92"/>
        <v>130388</v>
      </c>
      <c r="AK222" s="5">
        <f t="shared" si="93"/>
        <v>24774</v>
      </c>
      <c r="AL222" s="40">
        <f t="shared" si="94"/>
        <v>155162</v>
      </c>
    </row>
    <row r="223" spans="1:38" ht="50.1" customHeight="1" x14ac:dyDescent="0.25">
      <c r="A223" s="1">
        <v>221</v>
      </c>
      <c r="B223" s="9" t="s">
        <v>126</v>
      </c>
      <c r="C223" s="97" t="s">
        <v>13</v>
      </c>
      <c r="D223" s="41"/>
      <c r="E223" s="43">
        <v>19088</v>
      </c>
      <c r="F223" s="42">
        <f t="shared" si="72"/>
        <v>21592.345600000001</v>
      </c>
      <c r="G223" s="35"/>
      <c r="H223" s="36">
        <v>53948.160000000003</v>
      </c>
      <c r="I223" s="24">
        <f t="shared" si="73"/>
        <v>10250.1504</v>
      </c>
      <c r="J223" s="25">
        <f t="shared" si="74"/>
        <v>64198.310400000002</v>
      </c>
      <c r="K223" s="37">
        <v>49952</v>
      </c>
      <c r="L223" s="24">
        <f t="shared" si="75"/>
        <v>9490.8799999999992</v>
      </c>
      <c r="M223" s="38">
        <f t="shared" si="76"/>
        <v>59442.879999999997</v>
      </c>
      <c r="N223" s="36">
        <v>44600</v>
      </c>
      <c r="O223" s="24">
        <f t="shared" si="77"/>
        <v>8474</v>
      </c>
      <c r="P223" s="25">
        <f t="shared" si="78"/>
        <v>53074</v>
      </c>
      <c r="R223" s="44">
        <f t="shared" si="79"/>
        <v>42523.126400000001</v>
      </c>
      <c r="T223" s="45">
        <f t="shared" si="80"/>
        <v>1.2277413243922883</v>
      </c>
      <c r="V223" s="5">
        <f t="shared" si="81"/>
        <v>28053.266407888448</v>
      </c>
      <c r="W223" s="5">
        <f t="shared" si="82"/>
        <v>56992.986392111554</v>
      </c>
      <c r="X223" s="5" t="str">
        <f t="shared" si="83"/>
        <v/>
      </c>
      <c r="Y223" s="5">
        <f t="shared" si="84"/>
        <v>53948.160000000003</v>
      </c>
      <c r="Z223" s="5">
        <f t="shared" si="85"/>
        <v>49952</v>
      </c>
      <c r="AA223" s="5">
        <f t="shared" si="86"/>
        <v>44600</v>
      </c>
      <c r="AC223" s="39">
        <f t="shared" si="95"/>
        <v>44600</v>
      </c>
      <c r="AD223" s="5">
        <f t="shared" si="87"/>
        <v>42523.126400000001</v>
      </c>
      <c r="AE223" s="5">
        <f t="shared" si="88"/>
        <v>21592.345600000001</v>
      </c>
      <c r="AF223" s="5">
        <f t="shared" si="89"/>
        <v>40136.643401453068</v>
      </c>
      <c r="AG223" s="5">
        <f t="shared" si="90"/>
        <v>14469.859992111553</v>
      </c>
      <c r="AH223" s="51">
        <f t="shared" si="91"/>
        <v>0.34028212921126028</v>
      </c>
      <c r="AJ223" s="39">
        <f t="shared" si="92"/>
        <v>40137</v>
      </c>
      <c r="AK223" s="5">
        <f t="shared" si="93"/>
        <v>7626</v>
      </c>
      <c r="AL223" s="40">
        <f t="shared" si="94"/>
        <v>47763</v>
      </c>
    </row>
    <row r="224" spans="1:38" ht="50.1" customHeight="1" x14ac:dyDescent="0.25">
      <c r="A224" s="1">
        <v>222</v>
      </c>
      <c r="B224" s="9" t="s">
        <v>196</v>
      </c>
      <c r="C224" s="97" t="s">
        <v>2</v>
      </c>
      <c r="D224" s="41"/>
      <c r="E224" s="43">
        <v>3950</v>
      </c>
      <c r="F224" s="42">
        <f t="shared" si="72"/>
        <v>4468.24</v>
      </c>
      <c r="G224" s="35"/>
      <c r="H224" s="36">
        <v>10886.4</v>
      </c>
      <c r="I224" s="24">
        <f t="shared" si="73"/>
        <v>2068.4160000000002</v>
      </c>
      <c r="J224" s="25">
        <f t="shared" si="74"/>
        <v>12954.815999999999</v>
      </c>
      <c r="K224" s="37">
        <v>10080</v>
      </c>
      <c r="L224" s="24">
        <f t="shared" si="75"/>
        <v>1915.2</v>
      </c>
      <c r="M224" s="38">
        <f t="shared" si="76"/>
        <v>11995.2</v>
      </c>
      <c r="N224" s="36">
        <v>9000</v>
      </c>
      <c r="O224" s="24">
        <f t="shared" si="77"/>
        <v>1710</v>
      </c>
      <c r="P224" s="25">
        <f t="shared" si="78"/>
        <v>10710</v>
      </c>
      <c r="R224" s="44">
        <f t="shared" si="79"/>
        <v>8608.66</v>
      </c>
      <c r="T224" s="45">
        <f t="shared" si="80"/>
        <v>1.1794075949367089</v>
      </c>
      <c r="V224" s="5">
        <f t="shared" si="81"/>
        <v>5742.2356492801009</v>
      </c>
      <c r="W224" s="5">
        <f t="shared" si="82"/>
        <v>11475.084350719899</v>
      </c>
      <c r="X224" s="5" t="str">
        <f t="shared" si="83"/>
        <v/>
      </c>
      <c r="Y224" s="5">
        <f t="shared" si="84"/>
        <v>10886.4</v>
      </c>
      <c r="Z224" s="5">
        <f t="shared" si="85"/>
        <v>10080</v>
      </c>
      <c r="AA224" s="5">
        <f t="shared" si="86"/>
        <v>9000</v>
      </c>
      <c r="AC224" s="39">
        <f t="shared" si="95"/>
        <v>9000</v>
      </c>
      <c r="AD224" s="5">
        <f t="shared" si="87"/>
        <v>8608.66</v>
      </c>
      <c r="AE224" s="5">
        <f t="shared" si="88"/>
        <v>4468.24</v>
      </c>
      <c r="AF224" s="5">
        <f t="shared" si="89"/>
        <v>8150.4381350365093</v>
      </c>
      <c r="AG224" s="5">
        <f t="shared" si="90"/>
        <v>2866.4243507198989</v>
      </c>
      <c r="AH224" s="51">
        <f t="shared" si="91"/>
        <v>0.33296986415073881</v>
      </c>
      <c r="AJ224" s="39">
        <f t="shared" si="92"/>
        <v>8150</v>
      </c>
      <c r="AK224" s="5">
        <f t="shared" si="93"/>
        <v>1549</v>
      </c>
      <c r="AL224" s="40">
        <f t="shared" si="94"/>
        <v>9699</v>
      </c>
    </row>
    <row r="225" spans="1:38" ht="50.1" customHeight="1" x14ac:dyDescent="0.25">
      <c r="A225" s="1">
        <v>223</v>
      </c>
      <c r="B225" s="9" t="s">
        <v>127</v>
      </c>
      <c r="C225" s="97" t="s">
        <v>2</v>
      </c>
      <c r="D225" s="41"/>
      <c r="E225" s="43">
        <v>32000</v>
      </c>
      <c r="F225" s="42">
        <f t="shared" si="72"/>
        <v>36198.400000000001</v>
      </c>
      <c r="G225" s="35"/>
      <c r="H225" s="36">
        <v>60480</v>
      </c>
      <c r="I225" s="24">
        <f t="shared" si="73"/>
        <v>11491.2</v>
      </c>
      <c r="J225" s="25">
        <f t="shared" si="74"/>
        <v>71971.199999999997</v>
      </c>
      <c r="K225" s="37">
        <v>56000</v>
      </c>
      <c r="L225" s="24">
        <f t="shared" si="75"/>
        <v>10640</v>
      </c>
      <c r="M225" s="38">
        <f t="shared" si="76"/>
        <v>66640</v>
      </c>
      <c r="N225" s="36">
        <v>50000</v>
      </c>
      <c r="O225" s="24">
        <f t="shared" si="77"/>
        <v>9500</v>
      </c>
      <c r="P225" s="25">
        <f t="shared" si="78"/>
        <v>59500</v>
      </c>
      <c r="R225" s="44">
        <f t="shared" si="79"/>
        <v>50669.599999999999</v>
      </c>
      <c r="T225" s="45">
        <f t="shared" si="80"/>
        <v>0.58342499999999997</v>
      </c>
      <c r="V225" s="5">
        <f t="shared" si="81"/>
        <v>40109.910832857466</v>
      </c>
      <c r="W225" s="5">
        <f t="shared" si="82"/>
        <v>61229.289167142531</v>
      </c>
      <c r="X225" s="5" t="str">
        <f t="shared" si="83"/>
        <v/>
      </c>
      <c r="Y225" s="5">
        <f t="shared" si="84"/>
        <v>60480</v>
      </c>
      <c r="Z225" s="5">
        <f t="shared" si="85"/>
        <v>56000</v>
      </c>
      <c r="AA225" s="5">
        <f t="shared" si="86"/>
        <v>50000</v>
      </c>
      <c r="AC225" s="39">
        <f t="shared" si="95"/>
        <v>50000</v>
      </c>
      <c r="AD225" s="5">
        <f t="shared" si="87"/>
        <v>50669.599999999999</v>
      </c>
      <c r="AE225" s="5">
        <f t="shared" si="88"/>
        <v>36198.400000000001</v>
      </c>
      <c r="AF225" s="5">
        <f t="shared" si="89"/>
        <v>49758.21555468523</v>
      </c>
      <c r="AG225" s="5">
        <f t="shared" si="90"/>
        <v>10559.689167142531</v>
      </c>
      <c r="AH225" s="51">
        <f t="shared" si="91"/>
        <v>0.20840285234425635</v>
      </c>
      <c r="AJ225" s="39">
        <f t="shared" si="92"/>
        <v>49758</v>
      </c>
      <c r="AK225" s="5">
        <f t="shared" si="93"/>
        <v>9454</v>
      </c>
      <c r="AL225" s="40">
        <f t="shared" si="94"/>
        <v>59212</v>
      </c>
    </row>
    <row r="226" spans="1:38" ht="50.1" customHeight="1" x14ac:dyDescent="0.25">
      <c r="A226" s="1">
        <v>224</v>
      </c>
      <c r="B226" s="9" t="s">
        <v>437</v>
      </c>
      <c r="C226" s="97" t="s">
        <v>2</v>
      </c>
      <c r="D226" s="41"/>
      <c r="E226" s="43">
        <v>52184.873949579836</v>
      </c>
      <c r="F226" s="42">
        <f t="shared" si="72"/>
        <v>59031.529411764714</v>
      </c>
      <c r="G226" s="35"/>
      <c r="H226" s="36">
        <v>142490.88</v>
      </c>
      <c r="I226" s="24">
        <f t="shared" si="73"/>
        <v>27073.267200000002</v>
      </c>
      <c r="J226" s="25">
        <f t="shared" si="74"/>
        <v>169564.14720000001</v>
      </c>
      <c r="K226" s="37">
        <v>131936</v>
      </c>
      <c r="L226" s="24">
        <f t="shared" si="75"/>
        <v>25067.84</v>
      </c>
      <c r="M226" s="38">
        <f t="shared" si="76"/>
        <v>157003.84</v>
      </c>
      <c r="N226" s="36">
        <v>117800</v>
      </c>
      <c r="O226" s="24">
        <f t="shared" si="77"/>
        <v>22382</v>
      </c>
      <c r="P226" s="25">
        <f t="shared" si="78"/>
        <v>140182</v>
      </c>
      <c r="R226" s="44">
        <f t="shared" si="79"/>
        <v>112814.60235294118</v>
      </c>
      <c r="T226" s="45">
        <f t="shared" si="80"/>
        <v>1.1618257133655392</v>
      </c>
      <c r="V226" s="5">
        <f t="shared" si="81"/>
        <v>75559.703669870971</v>
      </c>
      <c r="W226" s="5">
        <f t="shared" si="82"/>
        <v>150069.50103601138</v>
      </c>
      <c r="X226" s="5" t="str">
        <f t="shared" si="83"/>
        <v/>
      </c>
      <c r="Y226" s="5">
        <f t="shared" si="84"/>
        <v>142490.88</v>
      </c>
      <c r="Z226" s="5">
        <f t="shared" si="85"/>
        <v>131936</v>
      </c>
      <c r="AA226" s="5">
        <f t="shared" si="86"/>
        <v>117800</v>
      </c>
      <c r="AC226" s="39">
        <f t="shared" si="95"/>
        <v>117800</v>
      </c>
      <c r="AD226" s="5">
        <f t="shared" si="87"/>
        <v>112814.60235294118</v>
      </c>
      <c r="AE226" s="5">
        <f t="shared" si="88"/>
        <v>59031.529411764714</v>
      </c>
      <c r="AF226" s="5">
        <f t="shared" si="89"/>
        <v>106928.85757412283</v>
      </c>
      <c r="AG226" s="5">
        <f t="shared" si="90"/>
        <v>37254.898683070205</v>
      </c>
      <c r="AH226" s="51">
        <f t="shared" si="91"/>
        <v>0.33023117491934267</v>
      </c>
      <c r="AJ226" s="39">
        <f t="shared" si="92"/>
        <v>106929</v>
      </c>
      <c r="AK226" s="5">
        <f t="shared" si="93"/>
        <v>20317</v>
      </c>
      <c r="AL226" s="40">
        <f t="shared" si="94"/>
        <v>127246</v>
      </c>
    </row>
    <row r="227" spans="1:38" ht="50.1" customHeight="1" x14ac:dyDescent="0.25">
      <c r="A227" s="1">
        <v>225</v>
      </c>
      <c r="B227" s="9" t="s">
        <v>128</v>
      </c>
      <c r="C227" s="97" t="s">
        <v>2</v>
      </c>
      <c r="D227" s="41"/>
      <c r="E227" s="43">
        <v>789000</v>
      </c>
      <c r="F227" s="42">
        <f t="shared" si="72"/>
        <v>892516.79999999993</v>
      </c>
      <c r="G227" s="35"/>
      <c r="H227" s="36">
        <v>992355.83999999997</v>
      </c>
      <c r="I227" s="24">
        <f t="shared" si="73"/>
        <v>188547.6096</v>
      </c>
      <c r="J227" s="25">
        <f t="shared" si="74"/>
        <v>1180903.4495999999</v>
      </c>
      <c r="K227" s="37">
        <v>918848</v>
      </c>
      <c r="L227" s="24">
        <f t="shared" si="75"/>
        <v>174581.12</v>
      </c>
      <c r="M227" s="38">
        <f t="shared" si="76"/>
        <v>1093429.1200000001</v>
      </c>
      <c r="N227" s="36">
        <v>820400</v>
      </c>
      <c r="O227" s="24">
        <f t="shared" si="77"/>
        <v>155876</v>
      </c>
      <c r="P227" s="25">
        <f t="shared" si="78"/>
        <v>976276</v>
      </c>
      <c r="R227" s="44">
        <f t="shared" si="79"/>
        <v>906030.15999999992</v>
      </c>
      <c r="T227" s="45">
        <f t="shared" si="80"/>
        <v>0.1483271989860582</v>
      </c>
      <c r="V227" s="5">
        <f t="shared" si="81"/>
        <v>835010.08009334444</v>
      </c>
      <c r="W227" s="5">
        <f t="shared" si="82"/>
        <v>977050.23990665539</v>
      </c>
      <c r="X227" s="5">
        <f t="shared" si="83"/>
        <v>892516.79999999993</v>
      </c>
      <c r="Y227" s="5" t="str">
        <f t="shared" si="84"/>
        <v/>
      </c>
      <c r="Z227" s="5">
        <f t="shared" si="85"/>
        <v>918848</v>
      </c>
      <c r="AA227" s="5" t="str">
        <f t="shared" si="86"/>
        <v/>
      </c>
      <c r="AC227" s="39">
        <f t="shared" si="95"/>
        <v>892516.79999999993</v>
      </c>
      <c r="AD227" s="5">
        <f t="shared" si="87"/>
        <v>906030.15999999992</v>
      </c>
      <c r="AE227" s="5">
        <f t="shared" si="88"/>
        <v>820400</v>
      </c>
      <c r="AF227" s="5">
        <f t="shared" si="89"/>
        <v>903937.26136393344</v>
      </c>
      <c r="AG227" s="5">
        <f t="shared" si="90"/>
        <v>71020.079906655505</v>
      </c>
      <c r="AH227" s="51">
        <f t="shared" si="91"/>
        <v>7.8385999762585729E-2</v>
      </c>
      <c r="AJ227" s="39">
        <f t="shared" si="92"/>
        <v>903937</v>
      </c>
      <c r="AK227" s="5">
        <f t="shared" si="93"/>
        <v>171748</v>
      </c>
      <c r="AL227" s="40">
        <f t="shared" si="94"/>
        <v>1075685</v>
      </c>
    </row>
    <row r="228" spans="1:38" ht="50.1" customHeight="1" x14ac:dyDescent="0.25">
      <c r="A228" s="1">
        <v>226</v>
      </c>
      <c r="B228" s="9" t="s">
        <v>194</v>
      </c>
      <c r="C228" s="97" t="s">
        <v>2</v>
      </c>
      <c r="D228" s="41"/>
      <c r="E228" s="43">
        <v>7839</v>
      </c>
      <c r="F228" s="42">
        <f t="shared" si="72"/>
        <v>8867.4768000000004</v>
      </c>
      <c r="G228" s="35"/>
      <c r="H228" s="36">
        <v>31207.68</v>
      </c>
      <c r="I228" s="24">
        <f t="shared" si="73"/>
        <v>5929.4592000000002</v>
      </c>
      <c r="J228" s="25">
        <f t="shared" si="74"/>
        <v>37137.139199999998</v>
      </c>
      <c r="K228" s="37">
        <v>28896</v>
      </c>
      <c r="L228" s="24">
        <f t="shared" si="75"/>
        <v>5490.24</v>
      </c>
      <c r="M228" s="38">
        <f t="shared" si="76"/>
        <v>34386.239999999998</v>
      </c>
      <c r="N228" s="36">
        <v>25800</v>
      </c>
      <c r="O228" s="24">
        <f t="shared" si="77"/>
        <v>4902</v>
      </c>
      <c r="P228" s="25">
        <f t="shared" si="78"/>
        <v>30702</v>
      </c>
      <c r="R228" s="44">
        <f t="shared" si="79"/>
        <v>23692.789199999999</v>
      </c>
      <c r="T228" s="45">
        <f t="shared" si="80"/>
        <v>2.0224249521622655</v>
      </c>
      <c r="V228" s="5">
        <f t="shared" si="81"/>
        <v>13563.998362682321</v>
      </c>
      <c r="W228" s="5">
        <f t="shared" si="82"/>
        <v>33821.580037317675</v>
      </c>
      <c r="X228" s="5" t="str">
        <f t="shared" si="83"/>
        <v/>
      </c>
      <c r="Y228" s="5">
        <f t="shared" si="84"/>
        <v>31207.68</v>
      </c>
      <c r="Z228" s="5">
        <f t="shared" si="85"/>
        <v>28896</v>
      </c>
      <c r="AA228" s="5">
        <f t="shared" si="86"/>
        <v>25800</v>
      </c>
      <c r="AC228" s="39">
        <f t="shared" si="95"/>
        <v>25800</v>
      </c>
      <c r="AD228" s="5">
        <f t="shared" si="87"/>
        <v>23692.789199999999</v>
      </c>
      <c r="AE228" s="5">
        <f t="shared" si="88"/>
        <v>8867.4768000000004</v>
      </c>
      <c r="AF228" s="5">
        <f t="shared" si="89"/>
        <v>21312.271737552233</v>
      </c>
      <c r="AG228" s="5">
        <f t="shared" si="90"/>
        <v>10128.790837317678</v>
      </c>
      <c r="AH228" s="51">
        <f t="shared" si="91"/>
        <v>0.42750521062829017</v>
      </c>
      <c r="AJ228" s="39">
        <f t="shared" si="92"/>
        <v>21312</v>
      </c>
      <c r="AK228" s="5">
        <f t="shared" si="93"/>
        <v>4049</v>
      </c>
      <c r="AL228" s="40">
        <f t="shared" si="94"/>
        <v>25361</v>
      </c>
    </row>
    <row r="229" spans="1:38" ht="50.1" customHeight="1" x14ac:dyDescent="0.25">
      <c r="A229" s="1">
        <v>227</v>
      </c>
      <c r="B229" s="9" t="s">
        <v>195</v>
      </c>
      <c r="C229" s="97" t="s">
        <v>2</v>
      </c>
      <c r="D229" s="41"/>
      <c r="E229" s="43">
        <v>6031</v>
      </c>
      <c r="F229" s="42">
        <f t="shared" si="72"/>
        <v>6822.2672000000002</v>
      </c>
      <c r="G229" s="35"/>
      <c r="H229" s="36">
        <v>16692.48</v>
      </c>
      <c r="I229" s="24">
        <f t="shared" si="73"/>
        <v>3171.5711999999999</v>
      </c>
      <c r="J229" s="25">
        <f t="shared" si="74"/>
        <v>19864.051199999998</v>
      </c>
      <c r="K229" s="37">
        <v>15456</v>
      </c>
      <c r="L229" s="24">
        <f t="shared" si="75"/>
        <v>2936.64</v>
      </c>
      <c r="M229" s="38">
        <f t="shared" si="76"/>
        <v>18392.64</v>
      </c>
      <c r="N229" s="36">
        <v>13800</v>
      </c>
      <c r="O229" s="24">
        <f t="shared" si="77"/>
        <v>2622</v>
      </c>
      <c r="P229" s="25">
        <f t="shared" si="78"/>
        <v>16422</v>
      </c>
      <c r="R229" s="44">
        <f t="shared" si="79"/>
        <v>13192.686799999999</v>
      </c>
      <c r="T229" s="45">
        <f t="shared" si="80"/>
        <v>1.1874791576852926</v>
      </c>
      <c r="V229" s="5">
        <f t="shared" si="81"/>
        <v>8783.5215620356794</v>
      </c>
      <c r="W229" s="5">
        <f t="shared" si="82"/>
        <v>17601.85203796432</v>
      </c>
      <c r="X229" s="5" t="str">
        <f t="shared" si="83"/>
        <v/>
      </c>
      <c r="Y229" s="5">
        <f t="shared" si="84"/>
        <v>16692.48</v>
      </c>
      <c r="Z229" s="5">
        <f t="shared" si="85"/>
        <v>15456</v>
      </c>
      <c r="AA229" s="5">
        <f t="shared" si="86"/>
        <v>13800</v>
      </c>
      <c r="AC229" s="39">
        <f t="shared" si="95"/>
        <v>13800</v>
      </c>
      <c r="AD229" s="5">
        <f t="shared" si="87"/>
        <v>13192.686799999999</v>
      </c>
      <c r="AE229" s="5">
        <f t="shared" si="88"/>
        <v>6822.2672000000002</v>
      </c>
      <c r="AF229" s="5">
        <f t="shared" si="89"/>
        <v>12484.077217631684</v>
      </c>
      <c r="AG229" s="5">
        <f t="shared" si="90"/>
        <v>4409.165237964321</v>
      </c>
      <c r="AH229" s="51">
        <f t="shared" si="91"/>
        <v>0.33421283358021669</v>
      </c>
      <c r="AJ229" s="39">
        <f t="shared" si="92"/>
        <v>12484</v>
      </c>
      <c r="AK229" s="5">
        <f t="shared" si="93"/>
        <v>2372</v>
      </c>
      <c r="AL229" s="40">
        <f t="shared" si="94"/>
        <v>14856</v>
      </c>
    </row>
    <row r="230" spans="1:38" ht="50.1" customHeight="1" x14ac:dyDescent="0.25">
      <c r="A230" s="1">
        <v>228</v>
      </c>
      <c r="B230" s="9" t="s">
        <v>129</v>
      </c>
      <c r="C230" s="97" t="s">
        <v>2</v>
      </c>
      <c r="D230" s="41"/>
      <c r="E230" s="43">
        <v>24000</v>
      </c>
      <c r="F230" s="42">
        <f t="shared" si="72"/>
        <v>27148.799999999999</v>
      </c>
      <c r="G230" s="35"/>
      <c r="H230" s="36">
        <v>51287.040000000001</v>
      </c>
      <c r="I230" s="24">
        <f t="shared" si="73"/>
        <v>9744.5375999999997</v>
      </c>
      <c r="J230" s="25">
        <f t="shared" si="74"/>
        <v>61031.577600000004</v>
      </c>
      <c r="K230" s="37">
        <v>47488</v>
      </c>
      <c r="L230" s="24">
        <f t="shared" si="75"/>
        <v>9022.7199999999993</v>
      </c>
      <c r="M230" s="38">
        <f t="shared" si="76"/>
        <v>56510.720000000001</v>
      </c>
      <c r="N230" s="36">
        <v>42400</v>
      </c>
      <c r="O230" s="24">
        <f t="shared" si="77"/>
        <v>8056</v>
      </c>
      <c r="P230" s="25">
        <f t="shared" si="78"/>
        <v>50456</v>
      </c>
      <c r="R230" s="44">
        <f t="shared" si="79"/>
        <v>42080.959999999999</v>
      </c>
      <c r="T230" s="45">
        <f t="shared" si="80"/>
        <v>0.75337333333333334</v>
      </c>
      <c r="V230" s="5">
        <f t="shared" si="81"/>
        <v>31481.287374313237</v>
      </c>
      <c r="W230" s="5">
        <f t="shared" si="82"/>
        <v>52680.632625686761</v>
      </c>
      <c r="X230" s="5" t="str">
        <f t="shared" si="83"/>
        <v/>
      </c>
      <c r="Y230" s="5">
        <f t="shared" si="84"/>
        <v>51287.040000000001</v>
      </c>
      <c r="Z230" s="5">
        <f t="shared" si="85"/>
        <v>47488</v>
      </c>
      <c r="AA230" s="5">
        <f t="shared" si="86"/>
        <v>42400</v>
      </c>
      <c r="AC230" s="39">
        <f t="shared" si="95"/>
        <v>42400</v>
      </c>
      <c r="AD230" s="5">
        <f t="shared" si="87"/>
        <v>42080.959999999999</v>
      </c>
      <c r="AE230" s="5">
        <f t="shared" si="88"/>
        <v>27148.799999999999</v>
      </c>
      <c r="AF230" s="5">
        <f t="shared" si="89"/>
        <v>40919.187547995236</v>
      </c>
      <c r="AG230" s="5">
        <f t="shared" si="90"/>
        <v>10599.672625686762</v>
      </c>
      <c r="AH230" s="51">
        <f t="shared" si="91"/>
        <v>0.25188761439108714</v>
      </c>
      <c r="AJ230" s="39">
        <f t="shared" si="92"/>
        <v>40919</v>
      </c>
      <c r="AK230" s="5">
        <f t="shared" si="93"/>
        <v>7775</v>
      </c>
      <c r="AL230" s="40">
        <f t="shared" si="94"/>
        <v>48694</v>
      </c>
    </row>
    <row r="231" spans="1:38" ht="50.1" customHeight="1" x14ac:dyDescent="0.25">
      <c r="A231" s="1">
        <v>229</v>
      </c>
      <c r="B231" s="9" t="s">
        <v>130</v>
      </c>
      <c r="C231" s="97" t="s">
        <v>2</v>
      </c>
      <c r="D231" s="41"/>
      <c r="E231" s="43">
        <v>14000</v>
      </c>
      <c r="F231" s="42">
        <f t="shared" si="72"/>
        <v>15836.8</v>
      </c>
      <c r="G231" s="35"/>
      <c r="H231" s="36">
        <v>20563.2</v>
      </c>
      <c r="I231" s="24">
        <f t="shared" si="73"/>
        <v>3907.0079999999998</v>
      </c>
      <c r="J231" s="25">
        <f t="shared" si="74"/>
        <v>24470.207999999999</v>
      </c>
      <c r="K231" s="37">
        <v>19040</v>
      </c>
      <c r="L231" s="24">
        <f t="shared" si="75"/>
        <v>3617.6</v>
      </c>
      <c r="M231" s="38">
        <f t="shared" si="76"/>
        <v>22657.599999999999</v>
      </c>
      <c r="N231" s="36">
        <v>17000</v>
      </c>
      <c r="O231" s="24">
        <f t="shared" si="77"/>
        <v>3230</v>
      </c>
      <c r="P231" s="25">
        <f t="shared" si="78"/>
        <v>20230</v>
      </c>
      <c r="R231" s="44">
        <f t="shared" si="79"/>
        <v>18110</v>
      </c>
      <c r="T231" s="45">
        <f t="shared" si="80"/>
        <v>0.29357142857142859</v>
      </c>
      <c r="V231" s="5">
        <f t="shared" si="81"/>
        <v>16005.82728212091</v>
      </c>
      <c r="W231" s="5">
        <f t="shared" si="82"/>
        <v>20214.17271787909</v>
      </c>
      <c r="X231" s="5" t="str">
        <f t="shared" si="83"/>
        <v/>
      </c>
      <c r="Y231" s="5" t="str">
        <f t="shared" si="84"/>
        <v/>
      </c>
      <c r="Z231" s="5">
        <f t="shared" si="85"/>
        <v>19040</v>
      </c>
      <c r="AA231" s="5">
        <f t="shared" si="86"/>
        <v>17000</v>
      </c>
      <c r="AC231" s="39">
        <f t="shared" si="95"/>
        <v>17000</v>
      </c>
      <c r="AD231" s="5">
        <f t="shared" si="87"/>
        <v>18110</v>
      </c>
      <c r="AE231" s="5">
        <f t="shared" si="88"/>
        <v>15836.8</v>
      </c>
      <c r="AF231" s="5">
        <f t="shared" si="89"/>
        <v>18018.494406186008</v>
      </c>
      <c r="AG231" s="5">
        <f t="shared" si="90"/>
        <v>2104.1727178790893</v>
      </c>
      <c r="AH231" s="51">
        <f t="shared" si="91"/>
        <v>0.1161884438365041</v>
      </c>
      <c r="AJ231" s="39">
        <f t="shared" si="92"/>
        <v>18018</v>
      </c>
      <c r="AK231" s="5">
        <f t="shared" si="93"/>
        <v>3423</v>
      </c>
      <c r="AL231" s="40">
        <f t="shared" si="94"/>
        <v>21441</v>
      </c>
    </row>
    <row r="232" spans="1:38" ht="50.1" customHeight="1" x14ac:dyDescent="0.25">
      <c r="A232" s="1">
        <v>230</v>
      </c>
      <c r="B232" s="9" t="s">
        <v>438</v>
      </c>
      <c r="C232" s="97" t="s">
        <v>2</v>
      </c>
      <c r="D232" s="41"/>
      <c r="E232" s="43">
        <v>4621.8487394957983</v>
      </c>
      <c r="F232" s="42">
        <f t="shared" si="72"/>
        <v>5228.2352941176468</v>
      </c>
      <c r="G232" s="35"/>
      <c r="H232" s="36">
        <v>17176.32</v>
      </c>
      <c r="I232" s="24">
        <f t="shared" si="73"/>
        <v>3263.5008000000003</v>
      </c>
      <c r="J232" s="25">
        <f t="shared" si="74"/>
        <v>20439.820800000001</v>
      </c>
      <c r="K232" s="37">
        <v>15904</v>
      </c>
      <c r="L232" s="24">
        <f t="shared" si="75"/>
        <v>3021.76</v>
      </c>
      <c r="M232" s="38">
        <f t="shared" si="76"/>
        <v>18925.760000000002</v>
      </c>
      <c r="N232" s="36">
        <v>14200</v>
      </c>
      <c r="O232" s="24">
        <f t="shared" si="77"/>
        <v>2698</v>
      </c>
      <c r="P232" s="25">
        <f t="shared" si="78"/>
        <v>16898</v>
      </c>
      <c r="R232" s="44">
        <f t="shared" si="79"/>
        <v>13127.138823529411</v>
      </c>
      <c r="T232" s="45">
        <f t="shared" si="80"/>
        <v>1.8402354909090906</v>
      </c>
      <c r="V232" s="5">
        <f t="shared" si="81"/>
        <v>7721.8779829468776</v>
      </c>
      <c r="W232" s="5">
        <f t="shared" si="82"/>
        <v>18532.399664111945</v>
      </c>
      <c r="X232" s="5" t="str">
        <f t="shared" si="83"/>
        <v/>
      </c>
      <c r="Y232" s="5">
        <f t="shared" si="84"/>
        <v>17176.32</v>
      </c>
      <c r="Z232" s="5">
        <f t="shared" si="85"/>
        <v>15904</v>
      </c>
      <c r="AA232" s="5">
        <f t="shared" si="86"/>
        <v>14200</v>
      </c>
      <c r="AC232" s="39">
        <f t="shared" si="95"/>
        <v>14200</v>
      </c>
      <c r="AD232" s="5">
        <f t="shared" si="87"/>
        <v>13127.138823529411</v>
      </c>
      <c r="AE232" s="5">
        <f t="shared" si="88"/>
        <v>5228.2352941176468</v>
      </c>
      <c r="AF232" s="5">
        <f t="shared" si="89"/>
        <v>11933.559137683054</v>
      </c>
      <c r="AG232" s="5">
        <f t="shared" si="90"/>
        <v>5405.2608405825331</v>
      </c>
      <c r="AH232" s="51">
        <f t="shared" si="91"/>
        <v>0.41176229742417358</v>
      </c>
      <c r="AJ232" s="39">
        <f t="shared" si="92"/>
        <v>11934</v>
      </c>
      <c r="AK232" s="5">
        <f t="shared" si="93"/>
        <v>2267</v>
      </c>
      <c r="AL232" s="40">
        <f t="shared" si="94"/>
        <v>14201</v>
      </c>
    </row>
    <row r="233" spans="1:38" ht="50.1" customHeight="1" x14ac:dyDescent="0.25">
      <c r="A233" s="1">
        <v>231</v>
      </c>
      <c r="B233" s="9" t="s">
        <v>167</v>
      </c>
      <c r="C233" s="97" t="s">
        <v>2</v>
      </c>
      <c r="D233" s="41"/>
      <c r="E233" s="43">
        <v>1350</v>
      </c>
      <c r="F233" s="42">
        <f t="shared" si="72"/>
        <v>1527.12</v>
      </c>
      <c r="G233" s="35"/>
      <c r="H233" s="36">
        <v>4596.4799999999996</v>
      </c>
      <c r="I233" s="24">
        <f t="shared" si="73"/>
        <v>873.33119999999997</v>
      </c>
      <c r="J233" s="25">
        <f t="shared" si="74"/>
        <v>5469.8111999999992</v>
      </c>
      <c r="K233" s="37">
        <v>4256</v>
      </c>
      <c r="L233" s="24">
        <f t="shared" si="75"/>
        <v>808.64</v>
      </c>
      <c r="M233" s="38">
        <f t="shared" si="76"/>
        <v>5064.6400000000003</v>
      </c>
      <c r="N233" s="36">
        <v>3800</v>
      </c>
      <c r="O233" s="24">
        <f t="shared" si="77"/>
        <v>722</v>
      </c>
      <c r="P233" s="25">
        <f t="shared" si="78"/>
        <v>4522</v>
      </c>
      <c r="R233" s="44">
        <f t="shared" si="79"/>
        <v>3544.8999999999996</v>
      </c>
      <c r="T233" s="45">
        <f t="shared" si="80"/>
        <v>1.6258518518518517</v>
      </c>
      <c r="V233" s="5">
        <f t="shared" si="81"/>
        <v>2160.703982474543</v>
      </c>
      <c r="W233" s="5">
        <f t="shared" si="82"/>
        <v>4929.0960175254568</v>
      </c>
      <c r="X233" s="5" t="str">
        <f t="shared" si="83"/>
        <v/>
      </c>
      <c r="Y233" s="5">
        <f t="shared" si="84"/>
        <v>4596.4799999999996</v>
      </c>
      <c r="Z233" s="5">
        <f t="shared" si="85"/>
        <v>4256</v>
      </c>
      <c r="AA233" s="5">
        <f t="shared" si="86"/>
        <v>3800</v>
      </c>
      <c r="AC233" s="39">
        <f t="shared" si="95"/>
        <v>3800</v>
      </c>
      <c r="AD233" s="5">
        <f t="shared" si="87"/>
        <v>3544.8999999999996</v>
      </c>
      <c r="AE233" s="5">
        <f t="shared" si="88"/>
        <v>1527.12</v>
      </c>
      <c r="AF233" s="5">
        <f t="shared" si="89"/>
        <v>3264.1562450141223</v>
      </c>
      <c r="AG233" s="5">
        <f t="shared" si="90"/>
        <v>1384.1960175254567</v>
      </c>
      <c r="AH233" s="51">
        <f t="shared" si="91"/>
        <v>0.3904753357007128</v>
      </c>
      <c r="AJ233" s="39">
        <f t="shared" si="92"/>
        <v>3264</v>
      </c>
      <c r="AK233" s="5">
        <f t="shared" si="93"/>
        <v>620</v>
      </c>
      <c r="AL233" s="40">
        <f t="shared" si="94"/>
        <v>3884</v>
      </c>
    </row>
    <row r="234" spans="1:38" ht="50.1" customHeight="1" x14ac:dyDescent="0.25">
      <c r="A234" s="1">
        <v>232</v>
      </c>
      <c r="B234" s="9" t="s">
        <v>166</v>
      </c>
      <c r="C234" s="97" t="s">
        <v>2</v>
      </c>
      <c r="D234" s="41"/>
      <c r="E234" s="43">
        <v>1500</v>
      </c>
      <c r="F234" s="42">
        <f t="shared" si="72"/>
        <v>1696.8</v>
      </c>
      <c r="G234" s="35"/>
      <c r="H234" s="36">
        <v>4354.5600000000004</v>
      </c>
      <c r="I234" s="24">
        <f t="shared" si="73"/>
        <v>827.36640000000011</v>
      </c>
      <c r="J234" s="25">
        <f t="shared" si="74"/>
        <v>5181.9264000000003</v>
      </c>
      <c r="K234" s="37">
        <v>4032</v>
      </c>
      <c r="L234" s="24">
        <f t="shared" si="75"/>
        <v>766.08</v>
      </c>
      <c r="M234" s="38">
        <f t="shared" si="76"/>
        <v>4798.08</v>
      </c>
      <c r="N234" s="36">
        <v>3600</v>
      </c>
      <c r="O234" s="24">
        <f t="shared" si="77"/>
        <v>684</v>
      </c>
      <c r="P234" s="25">
        <f t="shared" si="78"/>
        <v>4284</v>
      </c>
      <c r="R234" s="44">
        <f t="shared" si="79"/>
        <v>3420.84</v>
      </c>
      <c r="T234" s="45">
        <f t="shared" si="80"/>
        <v>1.2805600000000001</v>
      </c>
      <c r="V234" s="5">
        <f t="shared" si="81"/>
        <v>2230.6352821468063</v>
      </c>
      <c r="W234" s="5">
        <f t="shared" si="82"/>
        <v>4611.044717853194</v>
      </c>
      <c r="X234" s="5" t="str">
        <f t="shared" si="83"/>
        <v/>
      </c>
      <c r="Y234" s="5">
        <f t="shared" si="84"/>
        <v>4354.5600000000004</v>
      </c>
      <c r="Z234" s="5">
        <f t="shared" si="85"/>
        <v>4032</v>
      </c>
      <c r="AA234" s="5">
        <f t="shared" si="86"/>
        <v>3600</v>
      </c>
      <c r="AC234" s="39">
        <f t="shared" si="95"/>
        <v>3600</v>
      </c>
      <c r="AD234" s="5">
        <f t="shared" si="87"/>
        <v>3420.84</v>
      </c>
      <c r="AE234" s="5">
        <f t="shared" si="88"/>
        <v>1696.8</v>
      </c>
      <c r="AF234" s="5">
        <f t="shared" si="89"/>
        <v>3218.0996614939022</v>
      </c>
      <c r="AG234" s="5">
        <f t="shared" si="90"/>
        <v>1190.2047178531936</v>
      </c>
      <c r="AH234" s="51">
        <f t="shared" si="91"/>
        <v>0.34792761948912942</v>
      </c>
      <c r="AJ234" s="39">
        <f t="shared" si="92"/>
        <v>3218</v>
      </c>
      <c r="AK234" s="5">
        <f t="shared" si="93"/>
        <v>611</v>
      </c>
      <c r="AL234" s="40">
        <f t="shared" si="94"/>
        <v>3829</v>
      </c>
    </row>
    <row r="235" spans="1:38" ht="50.1" customHeight="1" x14ac:dyDescent="0.25">
      <c r="A235" s="1">
        <v>233</v>
      </c>
      <c r="B235" s="9" t="s">
        <v>131</v>
      </c>
      <c r="C235" s="97" t="s">
        <v>2</v>
      </c>
      <c r="D235" s="41"/>
      <c r="E235" s="43">
        <v>78900</v>
      </c>
      <c r="F235" s="42">
        <f t="shared" si="72"/>
        <v>89251.68</v>
      </c>
      <c r="G235" s="35"/>
      <c r="H235" s="36">
        <v>145877.76000000001</v>
      </c>
      <c r="I235" s="24">
        <f t="shared" si="73"/>
        <v>27716.774400000006</v>
      </c>
      <c r="J235" s="25">
        <f t="shared" si="74"/>
        <v>173594.5344</v>
      </c>
      <c r="K235" s="37">
        <v>135072</v>
      </c>
      <c r="L235" s="24">
        <f t="shared" si="75"/>
        <v>25663.68</v>
      </c>
      <c r="M235" s="38">
        <f t="shared" si="76"/>
        <v>160735.67999999999</v>
      </c>
      <c r="N235" s="36">
        <v>120600</v>
      </c>
      <c r="O235" s="24">
        <f t="shared" si="77"/>
        <v>22914</v>
      </c>
      <c r="P235" s="25">
        <f t="shared" si="78"/>
        <v>143514</v>
      </c>
      <c r="R235" s="44">
        <f t="shared" si="79"/>
        <v>122700.36</v>
      </c>
      <c r="T235" s="45">
        <f t="shared" si="80"/>
        <v>0.55513764258555132</v>
      </c>
      <c r="V235" s="5">
        <f t="shared" si="81"/>
        <v>98113.947404682229</v>
      </c>
      <c r="W235" s="5">
        <f t="shared" si="82"/>
        <v>147286.77259531777</v>
      </c>
      <c r="X235" s="5" t="str">
        <f t="shared" si="83"/>
        <v/>
      </c>
      <c r="Y235" s="5">
        <f t="shared" si="84"/>
        <v>145877.76000000001</v>
      </c>
      <c r="Z235" s="5">
        <f t="shared" si="85"/>
        <v>135072</v>
      </c>
      <c r="AA235" s="5">
        <f t="shared" si="86"/>
        <v>120600</v>
      </c>
      <c r="AC235" s="39">
        <f t="shared" si="95"/>
        <v>120600</v>
      </c>
      <c r="AD235" s="5">
        <f t="shared" si="87"/>
        <v>122700.36</v>
      </c>
      <c r="AE235" s="5">
        <f t="shared" si="88"/>
        <v>89251.68</v>
      </c>
      <c r="AF235" s="5">
        <f t="shared" si="89"/>
        <v>120678.39651974254</v>
      </c>
      <c r="AG235" s="5">
        <f t="shared" si="90"/>
        <v>24586.412595317764</v>
      </c>
      <c r="AH235" s="51">
        <f t="shared" si="91"/>
        <v>0.20037767285538335</v>
      </c>
      <c r="AJ235" s="39">
        <f t="shared" si="92"/>
        <v>120678</v>
      </c>
      <c r="AK235" s="5">
        <f t="shared" si="93"/>
        <v>22929</v>
      </c>
      <c r="AL235" s="40">
        <f t="shared" si="94"/>
        <v>143607</v>
      </c>
    </row>
    <row r="236" spans="1:38" ht="50.1" customHeight="1" x14ac:dyDescent="0.25">
      <c r="A236" s="1">
        <v>234</v>
      </c>
      <c r="B236" s="9" t="s">
        <v>168</v>
      </c>
      <c r="C236" s="97" t="s">
        <v>2</v>
      </c>
      <c r="D236" s="41"/>
      <c r="E236" s="43">
        <v>5882</v>
      </c>
      <c r="F236" s="42">
        <f t="shared" si="72"/>
        <v>6653.7183999999997</v>
      </c>
      <c r="G236" s="35"/>
      <c r="H236" s="36">
        <v>20563.2</v>
      </c>
      <c r="I236" s="24">
        <f t="shared" si="73"/>
        <v>3907.0079999999998</v>
      </c>
      <c r="J236" s="25">
        <f t="shared" si="74"/>
        <v>24470.207999999999</v>
      </c>
      <c r="K236" s="37">
        <v>19040</v>
      </c>
      <c r="L236" s="24">
        <f t="shared" si="75"/>
        <v>3617.6</v>
      </c>
      <c r="M236" s="38">
        <f t="shared" si="76"/>
        <v>22657.599999999999</v>
      </c>
      <c r="N236" s="36">
        <v>17000</v>
      </c>
      <c r="O236" s="24">
        <f t="shared" si="77"/>
        <v>3230</v>
      </c>
      <c r="P236" s="25">
        <f t="shared" si="78"/>
        <v>20230</v>
      </c>
      <c r="R236" s="44">
        <f t="shared" si="79"/>
        <v>15814.229600000001</v>
      </c>
      <c r="T236" s="45">
        <f t="shared" si="80"/>
        <v>1.6885803468208094</v>
      </c>
      <c r="V236" s="5">
        <f t="shared" si="81"/>
        <v>9535.1815983670058</v>
      </c>
      <c r="W236" s="5">
        <f t="shared" si="82"/>
        <v>22093.277601632995</v>
      </c>
      <c r="X236" s="5" t="str">
        <f t="shared" si="83"/>
        <v/>
      </c>
      <c r="Y236" s="5">
        <f t="shared" si="84"/>
        <v>20563.2</v>
      </c>
      <c r="Z236" s="5">
        <f t="shared" si="85"/>
        <v>19040</v>
      </c>
      <c r="AA236" s="5">
        <f t="shared" si="86"/>
        <v>17000</v>
      </c>
      <c r="AC236" s="39">
        <f t="shared" si="95"/>
        <v>17000</v>
      </c>
      <c r="AD236" s="5">
        <f t="shared" si="87"/>
        <v>15814.229600000001</v>
      </c>
      <c r="AE236" s="5">
        <f t="shared" si="88"/>
        <v>6653.7183999999997</v>
      </c>
      <c r="AF236" s="5">
        <f t="shared" si="89"/>
        <v>14506.670455418436</v>
      </c>
      <c r="AG236" s="5">
        <f t="shared" si="90"/>
        <v>6279.0480016329939</v>
      </c>
      <c r="AH236" s="51">
        <f t="shared" si="91"/>
        <v>0.39705051466010038</v>
      </c>
      <c r="AJ236" s="39">
        <f t="shared" si="92"/>
        <v>14507</v>
      </c>
      <c r="AK236" s="5">
        <f t="shared" si="93"/>
        <v>2756</v>
      </c>
      <c r="AL236" s="40">
        <f t="shared" si="94"/>
        <v>17263</v>
      </c>
    </row>
    <row r="237" spans="1:38" ht="50.1" customHeight="1" x14ac:dyDescent="0.25">
      <c r="A237" s="1">
        <v>235</v>
      </c>
      <c r="B237" s="9" t="s">
        <v>132</v>
      </c>
      <c r="C237" s="97" t="s">
        <v>6</v>
      </c>
      <c r="D237" s="41"/>
      <c r="E237" s="43">
        <v>5075</v>
      </c>
      <c r="F237" s="42">
        <f t="shared" si="72"/>
        <v>5740.84</v>
      </c>
      <c r="G237" s="35"/>
      <c r="H237" s="36">
        <v>9918.7199999999993</v>
      </c>
      <c r="I237" s="24">
        <f t="shared" si="73"/>
        <v>1884.5567999999998</v>
      </c>
      <c r="J237" s="25">
        <f t="shared" si="74"/>
        <v>11803.2768</v>
      </c>
      <c r="K237" s="37">
        <v>9184</v>
      </c>
      <c r="L237" s="24">
        <f t="shared" si="75"/>
        <v>1744.96</v>
      </c>
      <c r="M237" s="38">
        <f t="shared" si="76"/>
        <v>10928.96</v>
      </c>
      <c r="N237" s="36">
        <v>8200</v>
      </c>
      <c r="O237" s="24">
        <f t="shared" si="77"/>
        <v>1558</v>
      </c>
      <c r="P237" s="25">
        <f t="shared" si="78"/>
        <v>9758</v>
      </c>
      <c r="R237" s="44">
        <f t="shared" si="79"/>
        <v>8260.89</v>
      </c>
      <c r="T237" s="45">
        <f t="shared" si="80"/>
        <v>0.62776157635467966</v>
      </c>
      <c r="V237" s="5">
        <f t="shared" si="81"/>
        <v>6439.2705761905145</v>
      </c>
      <c r="W237" s="5">
        <f t="shared" si="82"/>
        <v>10082.509423809484</v>
      </c>
      <c r="X237" s="5" t="str">
        <f t="shared" si="83"/>
        <v/>
      </c>
      <c r="Y237" s="5">
        <f t="shared" si="84"/>
        <v>9918.7199999999993</v>
      </c>
      <c r="Z237" s="5">
        <f t="shared" si="85"/>
        <v>9184</v>
      </c>
      <c r="AA237" s="5">
        <f t="shared" si="86"/>
        <v>8200</v>
      </c>
      <c r="AC237" s="39">
        <f t="shared" si="95"/>
        <v>8200</v>
      </c>
      <c r="AD237" s="5">
        <f t="shared" si="87"/>
        <v>8260.89</v>
      </c>
      <c r="AE237" s="5">
        <f t="shared" si="88"/>
        <v>5740.84</v>
      </c>
      <c r="AF237" s="5">
        <f t="shared" si="89"/>
        <v>8092.2483036469121</v>
      </c>
      <c r="AG237" s="5">
        <f t="shared" si="90"/>
        <v>1821.6194238094854</v>
      </c>
      <c r="AH237" s="51">
        <f t="shared" si="91"/>
        <v>0.22051127951219365</v>
      </c>
      <c r="AJ237" s="39">
        <f t="shared" si="92"/>
        <v>8092</v>
      </c>
      <c r="AK237" s="5">
        <f t="shared" si="93"/>
        <v>1537</v>
      </c>
      <c r="AL237" s="40">
        <f t="shared" si="94"/>
        <v>9629</v>
      </c>
    </row>
    <row r="238" spans="1:38" ht="50.1" customHeight="1" x14ac:dyDescent="0.25">
      <c r="A238" s="1">
        <v>236</v>
      </c>
      <c r="B238" s="9" t="s">
        <v>133</v>
      </c>
      <c r="C238" s="97" t="s">
        <v>2</v>
      </c>
      <c r="D238" s="41"/>
      <c r="E238" s="43">
        <v>700</v>
      </c>
      <c r="F238" s="42">
        <f t="shared" si="72"/>
        <v>791.84</v>
      </c>
      <c r="G238" s="35"/>
      <c r="H238" s="36">
        <v>2903.04</v>
      </c>
      <c r="I238" s="24">
        <f t="shared" si="73"/>
        <v>551.57760000000007</v>
      </c>
      <c r="J238" s="25">
        <f t="shared" si="74"/>
        <v>3454.6176</v>
      </c>
      <c r="K238" s="37">
        <v>2688</v>
      </c>
      <c r="L238" s="24">
        <f t="shared" si="75"/>
        <v>510.72</v>
      </c>
      <c r="M238" s="38">
        <f t="shared" si="76"/>
        <v>3198.7200000000003</v>
      </c>
      <c r="N238" s="36">
        <v>2400</v>
      </c>
      <c r="O238" s="24">
        <f t="shared" si="77"/>
        <v>456</v>
      </c>
      <c r="P238" s="25">
        <f t="shared" si="78"/>
        <v>2856</v>
      </c>
      <c r="R238" s="44">
        <f t="shared" si="79"/>
        <v>2195.7200000000003</v>
      </c>
      <c r="T238" s="45">
        <f t="shared" si="80"/>
        <v>2.1367428571428575</v>
      </c>
      <c r="V238" s="5">
        <f t="shared" si="81"/>
        <v>1237.3793240397245</v>
      </c>
      <c r="W238" s="5">
        <f t="shared" si="82"/>
        <v>3154.0606759602761</v>
      </c>
      <c r="X238" s="5" t="str">
        <f t="shared" si="83"/>
        <v/>
      </c>
      <c r="Y238" s="5">
        <f t="shared" si="84"/>
        <v>2903.04</v>
      </c>
      <c r="Z238" s="5">
        <f t="shared" si="85"/>
        <v>2688</v>
      </c>
      <c r="AA238" s="5">
        <f t="shared" si="86"/>
        <v>2400</v>
      </c>
      <c r="AC238" s="39">
        <f t="shared" si="95"/>
        <v>2400</v>
      </c>
      <c r="AD238" s="5">
        <f t="shared" si="87"/>
        <v>2195.7200000000003</v>
      </c>
      <c r="AE238" s="5">
        <f t="shared" si="88"/>
        <v>791.84</v>
      </c>
      <c r="AF238" s="5">
        <f t="shared" si="89"/>
        <v>1962.3783353142042</v>
      </c>
      <c r="AG238" s="5">
        <f t="shared" si="90"/>
        <v>958.34067596027569</v>
      </c>
      <c r="AH238" s="51">
        <f t="shared" si="91"/>
        <v>0.43645850835273875</v>
      </c>
      <c r="AJ238" s="39">
        <f t="shared" si="92"/>
        <v>1962</v>
      </c>
      <c r="AK238" s="5">
        <f t="shared" si="93"/>
        <v>373</v>
      </c>
      <c r="AL238" s="40">
        <f t="shared" si="94"/>
        <v>2335</v>
      </c>
    </row>
    <row r="239" spans="1:38" ht="50.1" customHeight="1" x14ac:dyDescent="0.25">
      <c r="A239" s="1">
        <v>237</v>
      </c>
      <c r="B239" s="9" t="s">
        <v>134</v>
      </c>
      <c r="C239" s="97" t="s">
        <v>2</v>
      </c>
      <c r="D239" s="41"/>
      <c r="E239" s="43">
        <v>221.6</v>
      </c>
      <c r="F239" s="42">
        <f t="shared" si="72"/>
        <v>250.67391999999998</v>
      </c>
      <c r="G239" s="35"/>
      <c r="H239" s="36">
        <v>2249.86</v>
      </c>
      <c r="I239" s="24">
        <f t="shared" si="73"/>
        <v>427.47340000000003</v>
      </c>
      <c r="J239" s="25">
        <f t="shared" si="74"/>
        <v>2677.3334</v>
      </c>
      <c r="K239" s="37">
        <v>2083</v>
      </c>
      <c r="L239" s="24">
        <f t="shared" si="75"/>
        <v>395.77</v>
      </c>
      <c r="M239" s="38">
        <f t="shared" si="76"/>
        <v>2478.77</v>
      </c>
      <c r="N239" s="36">
        <v>1860</v>
      </c>
      <c r="O239" s="24">
        <f t="shared" si="77"/>
        <v>353.4</v>
      </c>
      <c r="P239" s="25">
        <f t="shared" si="78"/>
        <v>2213.4</v>
      </c>
      <c r="R239" s="44">
        <f t="shared" si="79"/>
        <v>1610.88348</v>
      </c>
      <c r="T239" s="45">
        <f t="shared" si="80"/>
        <v>6.269329783393502</v>
      </c>
      <c r="V239" s="5">
        <f t="shared" si="81"/>
        <v>690.12037452343827</v>
      </c>
      <c r="W239" s="5">
        <f t="shared" si="82"/>
        <v>2531.6465854765615</v>
      </c>
      <c r="X239" s="5" t="str">
        <f t="shared" si="83"/>
        <v/>
      </c>
      <c r="Y239" s="5">
        <f t="shared" si="84"/>
        <v>2249.86</v>
      </c>
      <c r="Z239" s="5">
        <f t="shared" si="85"/>
        <v>2083</v>
      </c>
      <c r="AA239" s="5">
        <f t="shared" si="86"/>
        <v>1860</v>
      </c>
      <c r="AC239" s="39">
        <f t="shared" si="95"/>
        <v>1860</v>
      </c>
      <c r="AD239" s="5">
        <f t="shared" si="87"/>
        <v>1610.88348</v>
      </c>
      <c r="AE239" s="5">
        <f t="shared" si="88"/>
        <v>250.67391999999998</v>
      </c>
      <c r="AF239" s="5">
        <f t="shared" si="89"/>
        <v>1215.8128111902088</v>
      </c>
      <c r="AG239" s="5">
        <f t="shared" si="90"/>
        <v>920.76310547656169</v>
      </c>
      <c r="AH239" s="51">
        <f t="shared" si="91"/>
        <v>0.57158889324295614</v>
      </c>
      <c r="AJ239" s="39">
        <f t="shared" si="92"/>
        <v>1216</v>
      </c>
      <c r="AK239" s="5">
        <f t="shared" si="93"/>
        <v>231</v>
      </c>
      <c r="AL239" s="40">
        <f t="shared" si="94"/>
        <v>1447</v>
      </c>
    </row>
    <row r="240" spans="1:38" ht="50.1" customHeight="1" x14ac:dyDescent="0.25">
      <c r="A240" s="1">
        <v>238</v>
      </c>
      <c r="B240" s="9" t="s">
        <v>135</v>
      </c>
      <c r="C240" s="97" t="s">
        <v>2</v>
      </c>
      <c r="D240" s="41"/>
      <c r="E240" s="43">
        <v>477</v>
      </c>
      <c r="F240" s="42">
        <f t="shared" si="72"/>
        <v>539.58240000000001</v>
      </c>
      <c r="G240" s="35"/>
      <c r="H240" s="36">
        <v>16692.48</v>
      </c>
      <c r="I240" s="24">
        <f t="shared" si="73"/>
        <v>3171.5711999999999</v>
      </c>
      <c r="J240" s="25">
        <f t="shared" si="74"/>
        <v>19864.051199999998</v>
      </c>
      <c r="K240" s="37">
        <v>15456</v>
      </c>
      <c r="L240" s="24">
        <f t="shared" si="75"/>
        <v>2936.64</v>
      </c>
      <c r="M240" s="38">
        <f t="shared" si="76"/>
        <v>18392.64</v>
      </c>
      <c r="N240" s="36">
        <v>13800</v>
      </c>
      <c r="O240" s="24">
        <f t="shared" si="77"/>
        <v>2622</v>
      </c>
      <c r="P240" s="25">
        <f t="shared" si="78"/>
        <v>16422</v>
      </c>
      <c r="R240" s="44">
        <f t="shared" si="79"/>
        <v>11622.015599999999</v>
      </c>
      <c r="T240" s="45">
        <f t="shared" si="80"/>
        <v>23.364812578616348</v>
      </c>
      <c r="V240" s="5">
        <f t="shared" si="81"/>
        <v>4139.3024715013871</v>
      </c>
      <c r="W240" s="5">
        <f t="shared" si="82"/>
        <v>19104.728728498609</v>
      </c>
      <c r="X240" s="5" t="str">
        <f t="shared" si="83"/>
        <v/>
      </c>
      <c r="Y240" s="5">
        <f t="shared" si="84"/>
        <v>16692.48</v>
      </c>
      <c r="Z240" s="5">
        <f t="shared" si="85"/>
        <v>15456</v>
      </c>
      <c r="AA240" s="5">
        <f t="shared" si="86"/>
        <v>13800</v>
      </c>
      <c r="AC240" s="39">
        <f t="shared" si="95"/>
        <v>13800</v>
      </c>
      <c r="AD240" s="5">
        <f t="shared" si="87"/>
        <v>11622.015599999999</v>
      </c>
      <c r="AE240" s="5">
        <f t="shared" si="88"/>
        <v>539.58240000000001</v>
      </c>
      <c r="AF240" s="5">
        <f t="shared" si="89"/>
        <v>6620.4682764859481</v>
      </c>
      <c r="AG240" s="5">
        <f t="shared" si="90"/>
        <v>7482.7131284986117</v>
      </c>
      <c r="AH240" s="51">
        <f t="shared" si="91"/>
        <v>0.64383953575992559</v>
      </c>
      <c r="AJ240" s="39">
        <f t="shared" si="92"/>
        <v>6620</v>
      </c>
      <c r="AK240" s="5">
        <f t="shared" si="93"/>
        <v>1258</v>
      </c>
      <c r="AL240" s="40">
        <f t="shared" si="94"/>
        <v>7878</v>
      </c>
    </row>
    <row r="241" spans="1:38" ht="50.1" customHeight="1" x14ac:dyDescent="0.25">
      <c r="A241" s="1">
        <v>239</v>
      </c>
      <c r="B241" s="9" t="s">
        <v>136</v>
      </c>
      <c r="C241" s="97" t="s">
        <v>2</v>
      </c>
      <c r="D241" s="41"/>
      <c r="E241" s="43">
        <v>51</v>
      </c>
      <c r="F241" s="42">
        <f t="shared" si="72"/>
        <v>57.691200000000002</v>
      </c>
      <c r="G241" s="35"/>
      <c r="H241" s="36">
        <v>157.25</v>
      </c>
      <c r="I241" s="24">
        <f t="shared" si="73"/>
        <v>29.877500000000001</v>
      </c>
      <c r="J241" s="25">
        <f t="shared" si="74"/>
        <v>187.1275</v>
      </c>
      <c r="K241" s="37">
        <v>146</v>
      </c>
      <c r="L241" s="24">
        <f t="shared" si="75"/>
        <v>27.74</v>
      </c>
      <c r="M241" s="38">
        <f t="shared" si="76"/>
        <v>173.74</v>
      </c>
      <c r="N241" s="36">
        <v>130</v>
      </c>
      <c r="O241" s="24">
        <f t="shared" si="77"/>
        <v>24.7</v>
      </c>
      <c r="P241" s="25">
        <f t="shared" si="78"/>
        <v>154.69999999999999</v>
      </c>
      <c r="R241" s="44">
        <f t="shared" si="79"/>
        <v>122.7353</v>
      </c>
      <c r="T241" s="45">
        <f t="shared" si="80"/>
        <v>1.4065745098039215</v>
      </c>
      <c r="V241" s="5">
        <f t="shared" si="81"/>
        <v>77.954271304505852</v>
      </c>
      <c r="W241" s="5">
        <f t="shared" si="82"/>
        <v>167.51632869549414</v>
      </c>
      <c r="X241" s="5" t="str">
        <f t="shared" si="83"/>
        <v/>
      </c>
      <c r="Y241" s="5">
        <f t="shared" si="84"/>
        <v>157.25</v>
      </c>
      <c r="Z241" s="5">
        <f t="shared" si="85"/>
        <v>146</v>
      </c>
      <c r="AA241" s="5">
        <f t="shared" si="86"/>
        <v>130</v>
      </c>
      <c r="AC241" s="39">
        <f t="shared" si="95"/>
        <v>130</v>
      </c>
      <c r="AD241" s="5">
        <f t="shared" si="87"/>
        <v>122.7353</v>
      </c>
      <c r="AE241" s="5">
        <f t="shared" si="88"/>
        <v>57.691200000000002</v>
      </c>
      <c r="AF241" s="5">
        <f t="shared" si="89"/>
        <v>114.55105904916934</v>
      </c>
      <c r="AG241" s="5">
        <f t="shared" si="90"/>
        <v>44.78102869549415</v>
      </c>
      <c r="AH241" s="51">
        <f t="shared" si="91"/>
        <v>0.36485859158281403</v>
      </c>
      <c r="AJ241" s="39">
        <f t="shared" si="92"/>
        <v>115</v>
      </c>
      <c r="AK241" s="5">
        <f t="shared" si="93"/>
        <v>22</v>
      </c>
      <c r="AL241" s="40">
        <f t="shared" si="94"/>
        <v>137</v>
      </c>
    </row>
    <row r="242" spans="1:38" ht="50.1" customHeight="1" x14ac:dyDescent="0.25">
      <c r="A242" s="1">
        <v>240</v>
      </c>
      <c r="B242" s="9" t="s">
        <v>137</v>
      </c>
      <c r="C242" s="97" t="s">
        <v>2</v>
      </c>
      <c r="D242" s="41"/>
      <c r="E242" s="43">
        <v>23.8</v>
      </c>
      <c r="F242" s="42">
        <f t="shared" si="72"/>
        <v>26.922560000000001</v>
      </c>
      <c r="G242" s="35"/>
      <c r="H242" s="36">
        <v>133.06</v>
      </c>
      <c r="I242" s="24">
        <f t="shared" si="73"/>
        <v>25.281399999999998</v>
      </c>
      <c r="J242" s="25">
        <f t="shared" si="74"/>
        <v>158.34139999999999</v>
      </c>
      <c r="K242" s="37">
        <v>123</v>
      </c>
      <c r="L242" s="24">
        <f t="shared" si="75"/>
        <v>23.37</v>
      </c>
      <c r="M242" s="38">
        <f t="shared" si="76"/>
        <v>146.37</v>
      </c>
      <c r="N242" s="36">
        <v>110</v>
      </c>
      <c r="O242" s="24">
        <f t="shared" si="77"/>
        <v>20.9</v>
      </c>
      <c r="P242" s="25">
        <f t="shared" si="78"/>
        <v>130.9</v>
      </c>
      <c r="R242" s="44">
        <f t="shared" si="79"/>
        <v>98.245640000000009</v>
      </c>
      <c r="T242" s="45">
        <f t="shared" si="80"/>
        <v>3.1279680672268912</v>
      </c>
      <c r="V242" s="5">
        <f t="shared" si="81"/>
        <v>49.768962717980536</v>
      </c>
      <c r="W242" s="5">
        <f t="shared" si="82"/>
        <v>146.72231728201947</v>
      </c>
      <c r="X242" s="5" t="str">
        <f t="shared" si="83"/>
        <v/>
      </c>
      <c r="Y242" s="5">
        <f t="shared" si="84"/>
        <v>133.06</v>
      </c>
      <c r="Z242" s="5">
        <f t="shared" si="85"/>
        <v>123</v>
      </c>
      <c r="AA242" s="5">
        <f t="shared" si="86"/>
        <v>110</v>
      </c>
      <c r="AC242" s="39">
        <f t="shared" si="95"/>
        <v>110</v>
      </c>
      <c r="AD242" s="5">
        <f t="shared" si="87"/>
        <v>98.245640000000009</v>
      </c>
      <c r="AE242" s="5">
        <f t="shared" si="88"/>
        <v>26.922560000000001</v>
      </c>
      <c r="AF242" s="5">
        <f t="shared" si="89"/>
        <v>83.438294285766489</v>
      </c>
      <c r="AG242" s="5">
        <f t="shared" si="90"/>
        <v>48.476677282019473</v>
      </c>
      <c r="AH242" s="51">
        <f t="shared" si="91"/>
        <v>0.49342319193014028</v>
      </c>
      <c r="AJ242" s="39">
        <f t="shared" si="92"/>
        <v>83</v>
      </c>
      <c r="AK242" s="5">
        <f t="shared" si="93"/>
        <v>16</v>
      </c>
      <c r="AL242" s="40">
        <f t="shared" si="94"/>
        <v>99</v>
      </c>
    </row>
    <row r="243" spans="1:38" ht="50.1" customHeight="1" x14ac:dyDescent="0.25">
      <c r="A243" s="1">
        <v>241</v>
      </c>
      <c r="B243" s="9" t="s">
        <v>192</v>
      </c>
      <c r="C243" s="97" t="s">
        <v>2</v>
      </c>
      <c r="D243" s="41"/>
      <c r="E243" s="43">
        <v>101921</v>
      </c>
      <c r="F243" s="42">
        <f t="shared" si="72"/>
        <v>115293.0352</v>
      </c>
      <c r="G243" s="35"/>
      <c r="H243" s="36">
        <v>239258.88</v>
      </c>
      <c r="I243" s="24">
        <f t="shared" si="73"/>
        <v>45459.1872</v>
      </c>
      <c r="J243" s="25">
        <f t="shared" si="74"/>
        <v>284718.06719999999</v>
      </c>
      <c r="K243" s="37">
        <v>221536</v>
      </c>
      <c r="L243" s="24">
        <f t="shared" si="75"/>
        <v>42091.839999999997</v>
      </c>
      <c r="M243" s="38">
        <f t="shared" si="76"/>
        <v>263627.83999999997</v>
      </c>
      <c r="N243" s="36">
        <v>197800</v>
      </c>
      <c r="O243" s="24">
        <f t="shared" si="77"/>
        <v>37582</v>
      </c>
      <c r="P243" s="25">
        <f t="shared" si="78"/>
        <v>235382</v>
      </c>
      <c r="R243" s="44">
        <f t="shared" si="79"/>
        <v>193471.97879999998</v>
      </c>
      <c r="T243" s="45">
        <f t="shared" si="80"/>
        <v>0.89825432246543879</v>
      </c>
      <c r="V243" s="5">
        <f t="shared" si="81"/>
        <v>138654.98448457418</v>
      </c>
      <c r="W243" s="5">
        <f t="shared" si="82"/>
        <v>248288.97311542579</v>
      </c>
      <c r="X243" s="5" t="str">
        <f t="shared" si="83"/>
        <v/>
      </c>
      <c r="Y243" s="5">
        <f t="shared" si="84"/>
        <v>239258.88</v>
      </c>
      <c r="Z243" s="5">
        <f t="shared" si="85"/>
        <v>221536</v>
      </c>
      <c r="AA243" s="5">
        <f t="shared" si="86"/>
        <v>197800</v>
      </c>
      <c r="AC243" s="39">
        <f t="shared" si="95"/>
        <v>197800</v>
      </c>
      <c r="AD243" s="5">
        <f t="shared" si="87"/>
        <v>193471.97879999998</v>
      </c>
      <c r="AE243" s="5">
        <f t="shared" si="88"/>
        <v>115293.0352</v>
      </c>
      <c r="AF243" s="5">
        <f t="shared" si="89"/>
        <v>186459.89434222036</v>
      </c>
      <c r="AG243" s="5">
        <f t="shared" si="90"/>
        <v>54816.994315425807</v>
      </c>
      <c r="AH243" s="51">
        <f t="shared" si="91"/>
        <v>0.28333299041765841</v>
      </c>
      <c r="AJ243" s="39">
        <f t="shared" si="92"/>
        <v>186460</v>
      </c>
      <c r="AK243" s="5">
        <f t="shared" si="93"/>
        <v>35427</v>
      </c>
      <c r="AL243" s="40">
        <f t="shared" si="94"/>
        <v>221887</v>
      </c>
    </row>
    <row r="244" spans="1:38" ht="50.1" customHeight="1" x14ac:dyDescent="0.25">
      <c r="A244" s="1">
        <v>242</v>
      </c>
      <c r="B244" s="9" t="s">
        <v>138</v>
      </c>
      <c r="C244" s="97" t="s">
        <v>2</v>
      </c>
      <c r="D244" s="41"/>
      <c r="E244" s="43">
        <v>41250</v>
      </c>
      <c r="F244" s="42">
        <f t="shared" si="72"/>
        <v>46662</v>
      </c>
      <c r="G244" s="35"/>
      <c r="H244" s="36">
        <v>75479.039999999994</v>
      </c>
      <c r="I244" s="24">
        <f t="shared" si="73"/>
        <v>14341.017599999997</v>
      </c>
      <c r="J244" s="25">
        <f t="shared" si="74"/>
        <v>89820.057599999986</v>
      </c>
      <c r="K244" s="37">
        <v>69888</v>
      </c>
      <c r="L244" s="24">
        <f t="shared" si="75"/>
        <v>13278.72</v>
      </c>
      <c r="M244" s="38">
        <f t="shared" si="76"/>
        <v>83166.720000000001</v>
      </c>
      <c r="N244" s="36">
        <v>62400</v>
      </c>
      <c r="O244" s="24">
        <f t="shared" si="77"/>
        <v>11856</v>
      </c>
      <c r="P244" s="25">
        <f t="shared" si="78"/>
        <v>74256</v>
      </c>
      <c r="R244" s="44">
        <f t="shared" si="79"/>
        <v>63607.259999999995</v>
      </c>
      <c r="T244" s="45">
        <f t="shared" si="80"/>
        <v>0.54199418181818171</v>
      </c>
      <c r="V244" s="5">
        <f t="shared" si="81"/>
        <v>51104.111483310269</v>
      </c>
      <c r="W244" s="5">
        <f t="shared" si="82"/>
        <v>76110.408516689728</v>
      </c>
      <c r="X244" s="5" t="str">
        <f t="shared" si="83"/>
        <v/>
      </c>
      <c r="Y244" s="5">
        <f t="shared" si="84"/>
        <v>75479.039999999994</v>
      </c>
      <c r="Z244" s="5">
        <f t="shared" si="85"/>
        <v>69888</v>
      </c>
      <c r="AA244" s="5">
        <f t="shared" si="86"/>
        <v>62400</v>
      </c>
      <c r="AC244" s="39">
        <f t="shared" si="95"/>
        <v>62400</v>
      </c>
      <c r="AD244" s="5">
        <f t="shared" si="87"/>
        <v>63607.259999999995</v>
      </c>
      <c r="AE244" s="5">
        <f t="shared" si="88"/>
        <v>46662</v>
      </c>
      <c r="AF244" s="5">
        <f t="shared" si="89"/>
        <v>62602.86799694549</v>
      </c>
      <c r="AG244" s="5">
        <f t="shared" si="90"/>
        <v>12503.148516689726</v>
      </c>
      <c r="AH244" s="51">
        <f t="shared" si="91"/>
        <v>0.19656794706594383</v>
      </c>
      <c r="AJ244" s="39">
        <f t="shared" si="92"/>
        <v>62603</v>
      </c>
      <c r="AK244" s="5">
        <f t="shared" si="93"/>
        <v>11895</v>
      </c>
      <c r="AL244" s="40">
        <f t="shared" si="94"/>
        <v>74498</v>
      </c>
    </row>
    <row r="245" spans="1:38" ht="50.1" customHeight="1" x14ac:dyDescent="0.25">
      <c r="A245" s="1">
        <v>243</v>
      </c>
      <c r="B245" s="9" t="s">
        <v>241</v>
      </c>
      <c r="C245" s="97" t="s">
        <v>2</v>
      </c>
      <c r="D245" s="41"/>
      <c r="E245" s="43">
        <v>3333</v>
      </c>
      <c r="F245" s="42">
        <f t="shared" si="72"/>
        <v>3770.2896000000001</v>
      </c>
      <c r="G245" s="35"/>
      <c r="H245" s="36">
        <v>20563.2</v>
      </c>
      <c r="I245" s="24">
        <f t="shared" si="73"/>
        <v>3907.0079999999998</v>
      </c>
      <c r="J245" s="25">
        <f t="shared" si="74"/>
        <v>24470.207999999999</v>
      </c>
      <c r="K245" s="37">
        <v>19040</v>
      </c>
      <c r="L245" s="24">
        <f t="shared" si="75"/>
        <v>3617.6</v>
      </c>
      <c r="M245" s="38">
        <f t="shared" si="76"/>
        <v>22657.599999999999</v>
      </c>
      <c r="N245" s="36">
        <v>17000</v>
      </c>
      <c r="O245" s="24">
        <f t="shared" si="77"/>
        <v>3230</v>
      </c>
      <c r="P245" s="25">
        <f t="shared" si="78"/>
        <v>20230</v>
      </c>
      <c r="R245" s="44">
        <f t="shared" si="79"/>
        <v>15093.3724</v>
      </c>
      <c r="T245" s="45">
        <f t="shared" si="80"/>
        <v>3.5284645664566456</v>
      </c>
      <c r="V245" s="5">
        <f t="shared" si="81"/>
        <v>7404.8026091233933</v>
      </c>
      <c r="W245" s="5">
        <f t="shared" si="82"/>
        <v>22781.942190876609</v>
      </c>
      <c r="X245" s="5" t="str">
        <f t="shared" si="83"/>
        <v/>
      </c>
      <c r="Y245" s="5">
        <f t="shared" si="84"/>
        <v>20563.2</v>
      </c>
      <c r="Z245" s="5">
        <f t="shared" si="85"/>
        <v>19040</v>
      </c>
      <c r="AA245" s="5">
        <f t="shared" si="86"/>
        <v>17000</v>
      </c>
      <c r="AC245" s="39">
        <f t="shared" si="95"/>
        <v>17000</v>
      </c>
      <c r="AD245" s="5">
        <f t="shared" si="87"/>
        <v>15093.3724</v>
      </c>
      <c r="AE245" s="5">
        <f t="shared" si="88"/>
        <v>3770.2896000000001</v>
      </c>
      <c r="AF245" s="5">
        <f t="shared" si="89"/>
        <v>12586.220002010941</v>
      </c>
      <c r="AG245" s="5">
        <f t="shared" si="90"/>
        <v>7688.5697908766069</v>
      </c>
      <c r="AH245" s="51">
        <f t="shared" si="91"/>
        <v>0.50940039025848238</v>
      </c>
      <c r="AJ245" s="39">
        <f t="shared" si="92"/>
        <v>12586</v>
      </c>
      <c r="AK245" s="5">
        <f t="shared" si="93"/>
        <v>2391</v>
      </c>
      <c r="AL245" s="40">
        <f t="shared" si="94"/>
        <v>14977</v>
      </c>
    </row>
    <row r="246" spans="1:38" ht="50.1" customHeight="1" x14ac:dyDescent="0.25">
      <c r="A246" s="1">
        <v>244</v>
      </c>
      <c r="B246" s="9" t="s">
        <v>169</v>
      </c>
      <c r="C246" s="97" t="s">
        <v>2</v>
      </c>
      <c r="D246" s="41"/>
      <c r="E246" s="43">
        <v>15054</v>
      </c>
      <c r="F246" s="42">
        <f t="shared" si="72"/>
        <v>17029.084800000001</v>
      </c>
      <c r="G246" s="35"/>
      <c r="H246" s="36">
        <v>43303.68</v>
      </c>
      <c r="I246" s="24">
        <f t="shared" si="73"/>
        <v>8227.6992000000009</v>
      </c>
      <c r="J246" s="25">
        <f t="shared" si="74"/>
        <v>51531.379200000003</v>
      </c>
      <c r="K246" s="37">
        <v>40096</v>
      </c>
      <c r="L246" s="24">
        <f t="shared" si="75"/>
        <v>7618.24</v>
      </c>
      <c r="M246" s="38">
        <f t="shared" si="76"/>
        <v>47714.239999999998</v>
      </c>
      <c r="N246" s="36">
        <v>35800</v>
      </c>
      <c r="O246" s="24">
        <f t="shared" si="77"/>
        <v>6802</v>
      </c>
      <c r="P246" s="25">
        <f t="shared" si="78"/>
        <v>42602</v>
      </c>
      <c r="R246" s="44">
        <f t="shared" si="79"/>
        <v>34057.191200000001</v>
      </c>
      <c r="T246" s="45">
        <f t="shared" si="80"/>
        <v>1.2623350073070281</v>
      </c>
      <c r="V246" s="5">
        <f t="shared" si="81"/>
        <v>22296.259307578075</v>
      </c>
      <c r="W246" s="5">
        <f t="shared" si="82"/>
        <v>45818.123092421927</v>
      </c>
      <c r="X246" s="5" t="str">
        <f t="shared" si="83"/>
        <v/>
      </c>
      <c r="Y246" s="5">
        <f t="shared" si="84"/>
        <v>43303.68</v>
      </c>
      <c r="Z246" s="5">
        <f t="shared" si="85"/>
        <v>40096</v>
      </c>
      <c r="AA246" s="5">
        <f t="shared" si="86"/>
        <v>35800</v>
      </c>
      <c r="AC246" s="39">
        <f t="shared" si="95"/>
        <v>35800</v>
      </c>
      <c r="AD246" s="5">
        <f t="shared" si="87"/>
        <v>34057.191200000001</v>
      </c>
      <c r="AE246" s="5">
        <f t="shared" si="88"/>
        <v>17029.084800000001</v>
      </c>
      <c r="AF246" s="5">
        <f t="shared" si="89"/>
        <v>32075.619075412043</v>
      </c>
      <c r="AG246" s="5">
        <f t="shared" si="90"/>
        <v>11760.931892421928</v>
      </c>
      <c r="AH246" s="51">
        <f t="shared" si="91"/>
        <v>0.34532888585427229</v>
      </c>
      <c r="AJ246" s="39">
        <f t="shared" si="92"/>
        <v>32076</v>
      </c>
      <c r="AK246" s="5">
        <f t="shared" si="93"/>
        <v>6094</v>
      </c>
      <c r="AL246" s="40">
        <f t="shared" si="94"/>
        <v>38170</v>
      </c>
    </row>
    <row r="247" spans="1:38" ht="50.1" customHeight="1" x14ac:dyDescent="0.25">
      <c r="A247" s="1">
        <v>245</v>
      </c>
      <c r="B247" s="9" t="s">
        <v>170</v>
      </c>
      <c r="C247" s="97" t="s">
        <v>2</v>
      </c>
      <c r="D247" s="41"/>
      <c r="E247" s="43">
        <v>21806</v>
      </c>
      <c r="F247" s="42">
        <f t="shared" si="72"/>
        <v>24666.947199999999</v>
      </c>
      <c r="G247" s="35"/>
      <c r="H247" s="36">
        <v>100396.8</v>
      </c>
      <c r="I247" s="24">
        <f t="shared" si="73"/>
        <v>19075.392</v>
      </c>
      <c r="J247" s="25">
        <f t="shared" si="74"/>
        <v>119472.19200000001</v>
      </c>
      <c r="K247" s="37">
        <v>92960</v>
      </c>
      <c r="L247" s="24">
        <f t="shared" si="75"/>
        <v>17662.400000000001</v>
      </c>
      <c r="M247" s="38">
        <f t="shared" si="76"/>
        <v>110622.39999999999</v>
      </c>
      <c r="N247" s="36">
        <v>83000</v>
      </c>
      <c r="O247" s="24">
        <f t="shared" si="77"/>
        <v>15770</v>
      </c>
      <c r="P247" s="25">
        <f t="shared" si="78"/>
        <v>98770</v>
      </c>
      <c r="R247" s="44">
        <f t="shared" si="79"/>
        <v>75255.936799999996</v>
      </c>
      <c r="T247" s="45">
        <f t="shared" si="80"/>
        <v>2.4511573328441711</v>
      </c>
      <c r="V247" s="5">
        <f t="shared" si="81"/>
        <v>40785.112228945662</v>
      </c>
      <c r="W247" s="5">
        <f t="shared" si="82"/>
        <v>109726.76137105434</v>
      </c>
      <c r="X247" s="5" t="str">
        <f t="shared" si="83"/>
        <v/>
      </c>
      <c r="Y247" s="5">
        <f t="shared" si="84"/>
        <v>100396.8</v>
      </c>
      <c r="Z247" s="5">
        <f t="shared" si="85"/>
        <v>92960</v>
      </c>
      <c r="AA247" s="5">
        <f t="shared" si="86"/>
        <v>83000</v>
      </c>
      <c r="AC247" s="39">
        <f t="shared" si="95"/>
        <v>83000</v>
      </c>
      <c r="AD247" s="5">
        <f t="shared" si="87"/>
        <v>75255.936799999996</v>
      </c>
      <c r="AE247" s="5">
        <f t="shared" si="88"/>
        <v>24666.947199999999</v>
      </c>
      <c r="AF247" s="5">
        <f t="shared" si="89"/>
        <v>66115.360535154701</v>
      </c>
      <c r="AG247" s="5">
        <f t="shared" si="90"/>
        <v>34470.824571054334</v>
      </c>
      <c r="AH247" s="51">
        <f t="shared" si="91"/>
        <v>0.4580479100627492</v>
      </c>
      <c r="AJ247" s="39">
        <f t="shared" si="92"/>
        <v>66115</v>
      </c>
      <c r="AK247" s="5">
        <f t="shared" si="93"/>
        <v>12562</v>
      </c>
      <c r="AL247" s="40">
        <f t="shared" si="94"/>
        <v>78677</v>
      </c>
    </row>
    <row r="248" spans="1:38" ht="50.1" customHeight="1" x14ac:dyDescent="0.25">
      <c r="A248" s="1">
        <v>246</v>
      </c>
      <c r="B248" s="9" t="s">
        <v>175</v>
      </c>
      <c r="C248" s="97" t="s">
        <v>2</v>
      </c>
      <c r="D248" s="41"/>
      <c r="E248" s="43">
        <v>68087</v>
      </c>
      <c r="F248" s="42">
        <f t="shared" si="72"/>
        <v>77020.0144</v>
      </c>
      <c r="G248" s="35"/>
      <c r="H248" s="36">
        <v>182649.60000000001</v>
      </c>
      <c r="I248" s="24">
        <f t="shared" si="73"/>
        <v>34703.423999999999</v>
      </c>
      <c r="J248" s="25">
        <f t="shared" si="74"/>
        <v>217353.024</v>
      </c>
      <c r="K248" s="37">
        <v>169120</v>
      </c>
      <c r="L248" s="24">
        <f t="shared" si="75"/>
        <v>32132.799999999999</v>
      </c>
      <c r="M248" s="38">
        <f t="shared" si="76"/>
        <v>201252.8</v>
      </c>
      <c r="N248" s="36">
        <v>151000</v>
      </c>
      <c r="O248" s="24">
        <f t="shared" si="77"/>
        <v>28690</v>
      </c>
      <c r="P248" s="25">
        <f t="shared" si="78"/>
        <v>179690</v>
      </c>
      <c r="R248" s="44">
        <f t="shared" si="79"/>
        <v>144947.40360000002</v>
      </c>
      <c r="T248" s="45">
        <f t="shared" si="80"/>
        <v>1.1288557815735754</v>
      </c>
      <c r="V248" s="5">
        <f t="shared" si="81"/>
        <v>97842.788975347736</v>
      </c>
      <c r="W248" s="5">
        <f t="shared" si="82"/>
        <v>192052.0182246523</v>
      </c>
      <c r="X248" s="5" t="str">
        <f t="shared" si="83"/>
        <v/>
      </c>
      <c r="Y248" s="5">
        <f t="shared" si="84"/>
        <v>182649.60000000001</v>
      </c>
      <c r="Z248" s="5">
        <f t="shared" si="85"/>
        <v>169120</v>
      </c>
      <c r="AA248" s="5">
        <f t="shared" si="86"/>
        <v>151000</v>
      </c>
      <c r="AC248" s="39">
        <f t="shared" si="95"/>
        <v>151000</v>
      </c>
      <c r="AD248" s="5">
        <f t="shared" si="87"/>
        <v>144947.40360000002</v>
      </c>
      <c r="AE248" s="5">
        <f t="shared" si="88"/>
        <v>77020.0144</v>
      </c>
      <c r="AF248" s="5">
        <f t="shared" si="89"/>
        <v>137672.93134375472</v>
      </c>
      <c r="AG248" s="5">
        <f t="shared" si="90"/>
        <v>47104.614624652291</v>
      </c>
      <c r="AH248" s="51">
        <f t="shared" si="91"/>
        <v>0.32497729145009868</v>
      </c>
      <c r="AJ248" s="39">
        <f t="shared" si="92"/>
        <v>137673</v>
      </c>
      <c r="AK248" s="5">
        <f t="shared" si="93"/>
        <v>26158</v>
      </c>
      <c r="AL248" s="40">
        <f t="shared" si="94"/>
        <v>163831</v>
      </c>
    </row>
    <row r="249" spans="1:38" ht="50.1" customHeight="1" x14ac:dyDescent="0.25">
      <c r="A249" s="1">
        <v>247</v>
      </c>
      <c r="B249" s="9" t="s">
        <v>139</v>
      </c>
      <c r="C249" s="97" t="s">
        <v>2</v>
      </c>
      <c r="D249" s="41"/>
      <c r="E249" s="43">
        <v>100672</v>
      </c>
      <c r="F249" s="42">
        <f t="shared" si="72"/>
        <v>113880.1664</v>
      </c>
      <c r="G249" s="35"/>
      <c r="H249" s="36">
        <v>110315.52</v>
      </c>
      <c r="I249" s="24">
        <f t="shared" si="73"/>
        <v>20959.948800000002</v>
      </c>
      <c r="J249" s="25">
        <f t="shared" si="74"/>
        <v>131275.4688</v>
      </c>
      <c r="K249" s="37">
        <v>102144</v>
      </c>
      <c r="L249" s="24">
        <f t="shared" si="75"/>
        <v>19407.36</v>
      </c>
      <c r="M249" s="38">
        <f t="shared" si="76"/>
        <v>121551.36</v>
      </c>
      <c r="N249" s="36">
        <v>91200</v>
      </c>
      <c r="O249" s="24">
        <f t="shared" si="77"/>
        <v>17328</v>
      </c>
      <c r="P249" s="25">
        <f t="shared" si="78"/>
        <v>108528</v>
      </c>
      <c r="R249" s="44">
        <f t="shared" si="79"/>
        <v>104384.9216</v>
      </c>
      <c r="T249" s="45">
        <f t="shared" si="80"/>
        <v>3.6881373172282281E-2</v>
      </c>
      <c r="V249" s="5">
        <f t="shared" si="81"/>
        <v>94315.238413830026</v>
      </c>
      <c r="W249" s="5">
        <f t="shared" si="82"/>
        <v>114454.60478616998</v>
      </c>
      <c r="X249" s="5">
        <f t="shared" si="83"/>
        <v>113880.1664</v>
      </c>
      <c r="Y249" s="5">
        <f t="shared" si="84"/>
        <v>110315.52</v>
      </c>
      <c r="Z249" s="5">
        <f t="shared" si="85"/>
        <v>102144</v>
      </c>
      <c r="AA249" s="5" t="str">
        <f t="shared" si="86"/>
        <v/>
      </c>
      <c r="AC249" s="39">
        <f t="shared" si="95"/>
        <v>102144</v>
      </c>
      <c r="AD249" s="5">
        <f t="shared" si="87"/>
        <v>104384.9216</v>
      </c>
      <c r="AE249" s="5">
        <f t="shared" si="88"/>
        <v>91200</v>
      </c>
      <c r="AF249" s="5">
        <f t="shared" si="89"/>
        <v>104009.52241647631</v>
      </c>
      <c r="AG249" s="5">
        <f t="shared" si="90"/>
        <v>10069.683186169974</v>
      </c>
      <c r="AH249" s="51">
        <f t="shared" si="91"/>
        <v>9.6466836702303702E-2</v>
      </c>
      <c r="AJ249" s="39">
        <f t="shared" si="92"/>
        <v>104010</v>
      </c>
      <c r="AK249" s="5">
        <f t="shared" si="93"/>
        <v>19762</v>
      </c>
      <c r="AL249" s="40">
        <f t="shared" si="94"/>
        <v>123772</v>
      </c>
    </row>
    <row r="250" spans="1:38" ht="50.1" customHeight="1" x14ac:dyDescent="0.25">
      <c r="A250" s="1">
        <v>248</v>
      </c>
      <c r="B250" s="9" t="s">
        <v>439</v>
      </c>
      <c r="C250" s="97" t="s">
        <v>2</v>
      </c>
      <c r="D250" s="41"/>
      <c r="E250" s="43">
        <v>170588.23529411765</v>
      </c>
      <c r="F250" s="42">
        <f t="shared" si="72"/>
        <v>192969.41176470587</v>
      </c>
      <c r="G250" s="35"/>
      <c r="H250" s="36">
        <v>655361.28000000003</v>
      </c>
      <c r="I250" s="24">
        <f t="shared" si="73"/>
        <v>124518.64320000001</v>
      </c>
      <c r="J250" s="25">
        <f t="shared" si="74"/>
        <v>779879.92320000008</v>
      </c>
      <c r="K250" s="37">
        <v>606816</v>
      </c>
      <c r="L250" s="24">
        <f t="shared" si="75"/>
        <v>115295.03999999999</v>
      </c>
      <c r="M250" s="38">
        <f t="shared" si="76"/>
        <v>722111.04</v>
      </c>
      <c r="N250" s="36">
        <v>541800</v>
      </c>
      <c r="O250" s="24">
        <f t="shared" si="77"/>
        <v>102942</v>
      </c>
      <c r="P250" s="25">
        <f t="shared" si="78"/>
        <v>644742</v>
      </c>
      <c r="R250" s="44">
        <f t="shared" si="79"/>
        <v>499236.67294117645</v>
      </c>
      <c r="T250" s="45">
        <f t="shared" si="80"/>
        <v>1.9265598068965515</v>
      </c>
      <c r="V250" s="5">
        <f t="shared" si="81"/>
        <v>289825.21462799946</v>
      </c>
      <c r="W250" s="5">
        <f t="shared" si="82"/>
        <v>708648.13125435344</v>
      </c>
      <c r="X250" s="5" t="str">
        <f t="shared" si="83"/>
        <v/>
      </c>
      <c r="Y250" s="5">
        <f t="shared" si="84"/>
        <v>655361.28000000003</v>
      </c>
      <c r="Z250" s="5">
        <f t="shared" si="85"/>
        <v>606816</v>
      </c>
      <c r="AA250" s="5">
        <f t="shared" si="86"/>
        <v>541800</v>
      </c>
      <c r="AC250" s="39">
        <f t="shared" si="95"/>
        <v>541800</v>
      </c>
      <c r="AD250" s="5">
        <f t="shared" si="87"/>
        <v>499236.67294117645</v>
      </c>
      <c r="AE250" s="5">
        <f t="shared" si="88"/>
        <v>192969.41176470587</v>
      </c>
      <c r="AF250" s="5">
        <f t="shared" si="89"/>
        <v>451560.88858157414</v>
      </c>
      <c r="AG250" s="5">
        <f t="shared" si="90"/>
        <v>209411.45831317702</v>
      </c>
      <c r="AH250" s="51">
        <f t="shared" si="91"/>
        <v>0.41946329198826976</v>
      </c>
      <c r="AJ250" s="39">
        <f t="shared" si="92"/>
        <v>451561</v>
      </c>
      <c r="AK250" s="5">
        <f t="shared" si="93"/>
        <v>85797</v>
      </c>
      <c r="AL250" s="40">
        <f t="shared" si="94"/>
        <v>537358</v>
      </c>
    </row>
    <row r="251" spans="1:38" ht="50.1" customHeight="1" x14ac:dyDescent="0.25">
      <c r="A251" s="1">
        <v>249</v>
      </c>
      <c r="B251" s="9" t="s">
        <v>440</v>
      </c>
      <c r="C251" s="97" t="s">
        <v>2</v>
      </c>
      <c r="D251" s="41"/>
      <c r="E251" s="43">
        <v>358000</v>
      </c>
      <c r="F251" s="42">
        <f t="shared" si="72"/>
        <v>404969.6</v>
      </c>
      <c r="G251" s="35"/>
      <c r="H251" s="36">
        <v>1190609.28</v>
      </c>
      <c r="I251" s="24">
        <f t="shared" si="73"/>
        <v>226215.76320000002</v>
      </c>
      <c r="J251" s="25">
        <f t="shared" si="74"/>
        <v>1416825.0432</v>
      </c>
      <c r="K251" s="37">
        <v>1102416</v>
      </c>
      <c r="L251" s="24">
        <f t="shared" si="75"/>
        <v>209459.04</v>
      </c>
      <c r="M251" s="38">
        <f t="shared" si="76"/>
        <v>1311875.04</v>
      </c>
      <c r="N251" s="36">
        <v>984300</v>
      </c>
      <c r="O251" s="24">
        <f t="shared" si="77"/>
        <v>187017</v>
      </c>
      <c r="P251" s="25">
        <f t="shared" si="78"/>
        <v>1171317</v>
      </c>
      <c r="R251" s="44">
        <f t="shared" si="79"/>
        <v>920573.72</v>
      </c>
      <c r="T251" s="45">
        <f t="shared" si="80"/>
        <v>1.5714349720670391</v>
      </c>
      <c r="V251" s="5">
        <f t="shared" si="81"/>
        <v>566598.92533060303</v>
      </c>
      <c r="W251" s="5">
        <f t="shared" si="82"/>
        <v>1274548.5146693969</v>
      </c>
      <c r="X251" s="5" t="str">
        <f t="shared" si="83"/>
        <v/>
      </c>
      <c r="Y251" s="5">
        <f t="shared" si="84"/>
        <v>1190609.28</v>
      </c>
      <c r="Z251" s="5">
        <f t="shared" si="85"/>
        <v>1102416</v>
      </c>
      <c r="AA251" s="5">
        <f t="shared" si="86"/>
        <v>984300</v>
      </c>
      <c r="AC251" s="39">
        <f t="shared" si="95"/>
        <v>984300</v>
      </c>
      <c r="AD251" s="5">
        <f t="shared" si="87"/>
        <v>920573.72</v>
      </c>
      <c r="AE251" s="5">
        <f t="shared" si="88"/>
        <v>404969.6</v>
      </c>
      <c r="AF251" s="5">
        <f t="shared" si="89"/>
        <v>850484.04325427604</v>
      </c>
      <c r="AG251" s="5">
        <f t="shared" si="90"/>
        <v>353974.79466939688</v>
      </c>
      <c r="AH251" s="51">
        <f t="shared" si="91"/>
        <v>0.38451542443488057</v>
      </c>
      <c r="AJ251" s="39">
        <f t="shared" si="92"/>
        <v>850484</v>
      </c>
      <c r="AK251" s="5">
        <f t="shared" si="93"/>
        <v>161592</v>
      </c>
      <c r="AL251" s="40">
        <f t="shared" si="94"/>
        <v>1012076</v>
      </c>
    </row>
    <row r="252" spans="1:38" ht="50.1" customHeight="1" x14ac:dyDescent="0.25">
      <c r="A252" s="1">
        <v>250</v>
      </c>
      <c r="B252" s="9" t="s">
        <v>91</v>
      </c>
      <c r="C252" s="97" t="s">
        <v>2</v>
      </c>
      <c r="D252" s="41"/>
      <c r="E252" s="43">
        <v>235294</v>
      </c>
      <c r="F252" s="42">
        <f t="shared" si="72"/>
        <v>266164.57280000002</v>
      </c>
      <c r="G252" s="35"/>
      <c r="H252" s="36">
        <v>328043.52000000002</v>
      </c>
      <c r="I252" s="24">
        <f t="shared" si="73"/>
        <v>62328.268800000005</v>
      </c>
      <c r="J252" s="25">
        <f t="shared" si="74"/>
        <v>390371.78880000004</v>
      </c>
      <c r="K252" s="37">
        <v>303744</v>
      </c>
      <c r="L252" s="24">
        <f t="shared" si="75"/>
        <v>57711.360000000001</v>
      </c>
      <c r="M252" s="38">
        <f t="shared" si="76"/>
        <v>361455.35999999999</v>
      </c>
      <c r="N252" s="36">
        <v>271200</v>
      </c>
      <c r="O252" s="24">
        <f t="shared" si="77"/>
        <v>51528</v>
      </c>
      <c r="P252" s="25">
        <f t="shared" si="78"/>
        <v>322728</v>
      </c>
      <c r="R252" s="44">
        <f t="shared" si="79"/>
        <v>292288.0232</v>
      </c>
      <c r="T252" s="45">
        <f t="shared" si="80"/>
        <v>0.24222471971235984</v>
      </c>
      <c r="V252" s="5">
        <f t="shared" si="81"/>
        <v>263208.62419691449</v>
      </c>
      <c r="W252" s="5">
        <f t="shared" si="82"/>
        <v>321367.4222030855</v>
      </c>
      <c r="X252" s="5">
        <f t="shared" si="83"/>
        <v>266164.57280000002</v>
      </c>
      <c r="Y252" s="5" t="str">
        <f t="shared" si="84"/>
        <v/>
      </c>
      <c r="Z252" s="5">
        <f t="shared" si="85"/>
        <v>303744</v>
      </c>
      <c r="AA252" s="5">
        <f t="shared" si="86"/>
        <v>271200</v>
      </c>
      <c r="AC252" s="39">
        <f t="shared" si="95"/>
        <v>266164.57280000002</v>
      </c>
      <c r="AD252" s="5">
        <f t="shared" si="87"/>
        <v>292288.0232</v>
      </c>
      <c r="AE252" s="5">
        <f t="shared" si="88"/>
        <v>266164.57280000002</v>
      </c>
      <c r="AF252" s="5">
        <f t="shared" si="89"/>
        <v>291219.04705863819</v>
      </c>
      <c r="AG252" s="5">
        <f t="shared" si="90"/>
        <v>29079.399003085484</v>
      </c>
      <c r="AH252" s="51">
        <f t="shared" si="91"/>
        <v>9.9488848994636073E-2</v>
      </c>
      <c r="AJ252" s="39">
        <f t="shared" si="92"/>
        <v>291219</v>
      </c>
      <c r="AK252" s="5">
        <f t="shared" si="93"/>
        <v>55332</v>
      </c>
      <c r="AL252" s="40">
        <f t="shared" si="94"/>
        <v>346551</v>
      </c>
    </row>
    <row r="253" spans="1:38" ht="50.1" customHeight="1" x14ac:dyDescent="0.25">
      <c r="A253" s="1">
        <v>251</v>
      </c>
      <c r="B253" s="9" t="s">
        <v>188</v>
      </c>
      <c r="C253" s="97" t="s">
        <v>2</v>
      </c>
      <c r="D253" s="41"/>
      <c r="E253" s="43">
        <v>5400</v>
      </c>
      <c r="F253" s="42">
        <f t="shared" si="72"/>
        <v>6108.48</v>
      </c>
      <c r="G253" s="35"/>
      <c r="H253" s="36">
        <v>21530.880000000001</v>
      </c>
      <c r="I253" s="24">
        <f t="shared" si="73"/>
        <v>4090.8672000000001</v>
      </c>
      <c r="J253" s="25">
        <f t="shared" si="74"/>
        <v>25621.747200000002</v>
      </c>
      <c r="K253" s="37">
        <v>19936</v>
      </c>
      <c r="L253" s="24">
        <f t="shared" si="75"/>
        <v>3787.84</v>
      </c>
      <c r="M253" s="38">
        <f t="shared" si="76"/>
        <v>23723.84</v>
      </c>
      <c r="N253" s="36">
        <v>17800</v>
      </c>
      <c r="O253" s="24">
        <f t="shared" si="77"/>
        <v>3382</v>
      </c>
      <c r="P253" s="25">
        <f t="shared" si="78"/>
        <v>21182</v>
      </c>
      <c r="R253" s="44">
        <f t="shared" si="79"/>
        <v>16343.84</v>
      </c>
      <c r="T253" s="45">
        <f t="shared" si="80"/>
        <v>2.026637037037037</v>
      </c>
      <c r="V253" s="5">
        <f t="shared" si="81"/>
        <v>9351.1773287328269</v>
      </c>
      <c r="W253" s="5">
        <f t="shared" si="82"/>
        <v>23336.502671267175</v>
      </c>
      <c r="X253" s="5" t="str">
        <f t="shared" si="83"/>
        <v/>
      </c>
      <c r="Y253" s="5">
        <f t="shared" si="84"/>
        <v>21530.880000000001</v>
      </c>
      <c r="Z253" s="5">
        <f t="shared" si="85"/>
        <v>19936</v>
      </c>
      <c r="AA253" s="5">
        <f t="shared" si="86"/>
        <v>17800</v>
      </c>
      <c r="AC253" s="39">
        <f t="shared" si="95"/>
        <v>17800</v>
      </c>
      <c r="AD253" s="5">
        <f t="shared" si="87"/>
        <v>16343.84</v>
      </c>
      <c r="AE253" s="5">
        <f t="shared" si="88"/>
        <v>6108.48</v>
      </c>
      <c r="AF253" s="5">
        <f t="shared" si="89"/>
        <v>14698.169149040488</v>
      </c>
      <c r="AG253" s="5">
        <f t="shared" si="90"/>
        <v>6992.6626712671732</v>
      </c>
      <c r="AH253" s="51">
        <f t="shared" si="91"/>
        <v>0.42784698524136144</v>
      </c>
      <c r="AJ253" s="39">
        <f t="shared" si="92"/>
        <v>14698</v>
      </c>
      <c r="AK253" s="5">
        <f t="shared" si="93"/>
        <v>2793</v>
      </c>
      <c r="AL253" s="40">
        <f t="shared" si="94"/>
        <v>17491</v>
      </c>
    </row>
    <row r="254" spans="1:38" ht="50.1" customHeight="1" x14ac:dyDescent="0.25">
      <c r="A254" s="1">
        <v>252</v>
      </c>
      <c r="B254" s="9" t="s">
        <v>193</v>
      </c>
      <c r="C254" s="97" t="s">
        <v>2</v>
      </c>
      <c r="D254" s="41"/>
      <c r="E254" s="43">
        <v>15646</v>
      </c>
      <c r="F254" s="42">
        <f t="shared" si="72"/>
        <v>17698.7552</v>
      </c>
      <c r="G254" s="35"/>
      <c r="H254" s="36">
        <v>16692.48</v>
      </c>
      <c r="I254" s="24">
        <f t="shared" si="73"/>
        <v>3171.5711999999999</v>
      </c>
      <c r="J254" s="25">
        <f t="shared" si="74"/>
        <v>19864.051199999998</v>
      </c>
      <c r="K254" s="37">
        <v>15456</v>
      </c>
      <c r="L254" s="24">
        <f t="shared" si="75"/>
        <v>2936.64</v>
      </c>
      <c r="M254" s="38">
        <f t="shared" si="76"/>
        <v>18392.64</v>
      </c>
      <c r="N254" s="36">
        <v>13800</v>
      </c>
      <c r="O254" s="24">
        <f t="shared" si="77"/>
        <v>2622</v>
      </c>
      <c r="P254" s="25">
        <f t="shared" si="78"/>
        <v>16422</v>
      </c>
      <c r="R254" s="44">
        <f t="shared" si="79"/>
        <v>15911.808799999999</v>
      </c>
      <c r="T254" s="45">
        <f t="shared" si="80"/>
        <v>1.6988930077975129E-2</v>
      </c>
      <c r="V254" s="5">
        <f t="shared" si="81"/>
        <v>14231.518841996989</v>
      </c>
      <c r="W254" s="5">
        <f t="shared" si="82"/>
        <v>17592.098758003009</v>
      </c>
      <c r="X254" s="5" t="str">
        <f t="shared" si="83"/>
        <v/>
      </c>
      <c r="Y254" s="5">
        <f t="shared" si="84"/>
        <v>16692.48</v>
      </c>
      <c r="Z254" s="5">
        <f t="shared" si="85"/>
        <v>15456</v>
      </c>
      <c r="AA254" s="5" t="str">
        <f t="shared" si="86"/>
        <v/>
      </c>
      <c r="AC254" s="39">
        <f t="shared" si="95"/>
        <v>15456</v>
      </c>
      <c r="AD254" s="5">
        <f t="shared" si="87"/>
        <v>15911.808799999999</v>
      </c>
      <c r="AE254" s="5">
        <f t="shared" si="88"/>
        <v>13800</v>
      </c>
      <c r="AF254" s="5">
        <f t="shared" si="89"/>
        <v>15843.821671333204</v>
      </c>
      <c r="AG254" s="5">
        <f t="shared" si="90"/>
        <v>1680.2899580030107</v>
      </c>
      <c r="AH254" s="51">
        <f t="shared" si="91"/>
        <v>0.10560018531664425</v>
      </c>
      <c r="AJ254" s="39">
        <f t="shared" si="92"/>
        <v>15844</v>
      </c>
      <c r="AK254" s="5">
        <f t="shared" si="93"/>
        <v>3010</v>
      </c>
      <c r="AL254" s="40">
        <f t="shared" si="94"/>
        <v>18854</v>
      </c>
    </row>
    <row r="255" spans="1:38" ht="50.1" customHeight="1" x14ac:dyDescent="0.25">
      <c r="A255" s="1">
        <v>253</v>
      </c>
      <c r="B255" s="9" t="s">
        <v>231</v>
      </c>
      <c r="C255" s="97" t="s">
        <v>2</v>
      </c>
      <c r="D255" s="41"/>
      <c r="E255" s="43">
        <v>154714</v>
      </c>
      <c r="F255" s="42">
        <f t="shared" si="72"/>
        <v>175012.4768</v>
      </c>
      <c r="G255" s="35"/>
      <c r="H255" s="36">
        <v>266595.84000000003</v>
      </c>
      <c r="I255" s="24">
        <f t="shared" si="73"/>
        <v>50653.209600000009</v>
      </c>
      <c r="J255" s="25">
        <f t="shared" si="74"/>
        <v>317249.04960000003</v>
      </c>
      <c r="K255" s="37">
        <v>246848</v>
      </c>
      <c r="L255" s="24">
        <f t="shared" si="75"/>
        <v>46901.120000000003</v>
      </c>
      <c r="M255" s="38">
        <f t="shared" si="76"/>
        <v>293749.12</v>
      </c>
      <c r="N255" s="36">
        <v>220400</v>
      </c>
      <c r="O255" s="24">
        <f t="shared" si="77"/>
        <v>41876</v>
      </c>
      <c r="P255" s="25">
        <f t="shared" si="78"/>
        <v>262276</v>
      </c>
      <c r="R255" s="44">
        <f t="shared" si="79"/>
        <v>227214.07920000001</v>
      </c>
      <c r="T255" s="45">
        <f t="shared" si="80"/>
        <v>0.46860710213684609</v>
      </c>
      <c r="V255" s="5">
        <f t="shared" si="81"/>
        <v>187599.88604417653</v>
      </c>
      <c r="W255" s="5">
        <f t="shared" si="82"/>
        <v>266828.27235582349</v>
      </c>
      <c r="X255" s="5" t="str">
        <f t="shared" si="83"/>
        <v/>
      </c>
      <c r="Y255" s="5">
        <f t="shared" si="84"/>
        <v>266595.84000000003</v>
      </c>
      <c r="Z255" s="5">
        <f t="shared" si="85"/>
        <v>246848</v>
      </c>
      <c r="AA255" s="5">
        <f t="shared" si="86"/>
        <v>220400</v>
      </c>
      <c r="AC255" s="39">
        <f t="shared" si="95"/>
        <v>220400</v>
      </c>
      <c r="AD255" s="5">
        <f t="shared" si="87"/>
        <v>227214.07920000001</v>
      </c>
      <c r="AE255" s="5">
        <f t="shared" si="88"/>
        <v>175012.4768</v>
      </c>
      <c r="AF255" s="5">
        <f t="shared" si="89"/>
        <v>224461.00112840219</v>
      </c>
      <c r="AG255" s="5">
        <f t="shared" si="90"/>
        <v>39614.193155823479</v>
      </c>
      <c r="AH255" s="51">
        <f t="shared" si="91"/>
        <v>0.17434744050765441</v>
      </c>
      <c r="AJ255" s="39">
        <f t="shared" si="92"/>
        <v>224461</v>
      </c>
      <c r="AK255" s="5">
        <f t="shared" si="93"/>
        <v>42648</v>
      </c>
      <c r="AL255" s="40">
        <f t="shared" si="94"/>
        <v>267109</v>
      </c>
    </row>
    <row r="256" spans="1:38" ht="50.1" customHeight="1" x14ac:dyDescent="0.25">
      <c r="A256" s="1">
        <v>254</v>
      </c>
      <c r="B256" s="9" t="s">
        <v>441</v>
      </c>
      <c r="C256" s="97" t="s">
        <v>2</v>
      </c>
      <c r="D256" s="41"/>
      <c r="E256" s="43">
        <v>155462.18487394959</v>
      </c>
      <c r="F256" s="42">
        <f t="shared" si="72"/>
        <v>175858.82352941178</v>
      </c>
      <c r="G256" s="35"/>
      <c r="H256" s="36">
        <v>339171.84000000003</v>
      </c>
      <c r="I256" s="24">
        <f t="shared" si="73"/>
        <v>64442.649600000012</v>
      </c>
      <c r="J256" s="25">
        <f t="shared" si="74"/>
        <v>403614.48960000003</v>
      </c>
      <c r="K256" s="37">
        <v>314048</v>
      </c>
      <c r="L256" s="24">
        <f t="shared" si="75"/>
        <v>59669.120000000003</v>
      </c>
      <c r="M256" s="38">
        <f t="shared" si="76"/>
        <v>373717.12</v>
      </c>
      <c r="N256" s="36">
        <v>280400</v>
      </c>
      <c r="O256" s="24">
        <f t="shared" si="77"/>
        <v>53276</v>
      </c>
      <c r="P256" s="25">
        <f t="shared" si="78"/>
        <v>333676</v>
      </c>
      <c r="R256" s="44">
        <f t="shared" si="79"/>
        <v>277369.66588235297</v>
      </c>
      <c r="T256" s="45">
        <f t="shared" si="80"/>
        <v>0.78416163459459465</v>
      </c>
      <c r="V256" s="5">
        <f t="shared" si="81"/>
        <v>205540.13862189668</v>
      </c>
      <c r="W256" s="5">
        <f t="shared" si="82"/>
        <v>349199.19314280926</v>
      </c>
      <c r="X256" s="5" t="str">
        <f t="shared" si="83"/>
        <v/>
      </c>
      <c r="Y256" s="5">
        <f t="shared" si="84"/>
        <v>339171.84000000003</v>
      </c>
      <c r="Z256" s="5">
        <f t="shared" si="85"/>
        <v>314048</v>
      </c>
      <c r="AA256" s="5">
        <f t="shared" si="86"/>
        <v>280400</v>
      </c>
      <c r="AC256" s="39">
        <f t="shared" si="95"/>
        <v>280400</v>
      </c>
      <c r="AD256" s="5">
        <f t="shared" si="87"/>
        <v>277369.66588235297</v>
      </c>
      <c r="AE256" s="5">
        <f t="shared" si="88"/>
        <v>175858.82352941178</v>
      </c>
      <c r="AF256" s="5">
        <f t="shared" si="89"/>
        <v>269208.95241263683</v>
      </c>
      <c r="AG256" s="5">
        <f t="shared" si="90"/>
        <v>71829.527260456278</v>
      </c>
      <c r="AH256" s="51">
        <f t="shared" si="91"/>
        <v>0.25896677285151631</v>
      </c>
      <c r="AJ256" s="39">
        <f t="shared" si="92"/>
        <v>269209</v>
      </c>
      <c r="AK256" s="5">
        <f t="shared" si="93"/>
        <v>51150</v>
      </c>
      <c r="AL256" s="40">
        <f t="shared" si="94"/>
        <v>320359</v>
      </c>
    </row>
    <row r="257" spans="1:38" ht="50.1" customHeight="1" x14ac:dyDescent="0.25">
      <c r="A257" s="1">
        <v>255</v>
      </c>
      <c r="B257" s="9" t="s">
        <v>171</v>
      </c>
      <c r="C257" s="97" t="s">
        <v>2</v>
      </c>
      <c r="D257" s="41"/>
      <c r="E257" s="43">
        <v>3241</v>
      </c>
      <c r="F257" s="42">
        <f t="shared" si="72"/>
        <v>3666.2192</v>
      </c>
      <c r="G257" s="35"/>
      <c r="H257" s="36">
        <v>6531.84</v>
      </c>
      <c r="I257" s="24">
        <f t="shared" si="73"/>
        <v>1241.0496000000001</v>
      </c>
      <c r="J257" s="25">
        <f t="shared" si="74"/>
        <v>7772.8896000000004</v>
      </c>
      <c r="K257" s="37">
        <v>6048</v>
      </c>
      <c r="L257" s="24">
        <f t="shared" si="75"/>
        <v>1149.1199999999999</v>
      </c>
      <c r="M257" s="38">
        <f t="shared" si="76"/>
        <v>7197.12</v>
      </c>
      <c r="N257" s="36">
        <v>5400</v>
      </c>
      <c r="O257" s="24">
        <f t="shared" si="77"/>
        <v>1026</v>
      </c>
      <c r="P257" s="25">
        <f t="shared" si="78"/>
        <v>6426</v>
      </c>
      <c r="R257" s="44">
        <f t="shared" si="79"/>
        <v>5411.5147999999999</v>
      </c>
      <c r="T257" s="45">
        <f t="shared" si="80"/>
        <v>0.66970527614933661</v>
      </c>
      <c r="V257" s="5">
        <f t="shared" si="81"/>
        <v>4158.9931720333761</v>
      </c>
      <c r="W257" s="5">
        <f t="shared" si="82"/>
        <v>6664.0364279666237</v>
      </c>
      <c r="X257" s="5" t="str">
        <f t="shared" si="83"/>
        <v/>
      </c>
      <c r="Y257" s="5">
        <f t="shared" si="84"/>
        <v>6531.84</v>
      </c>
      <c r="Z257" s="5">
        <f t="shared" si="85"/>
        <v>6048</v>
      </c>
      <c r="AA257" s="5">
        <f t="shared" si="86"/>
        <v>5400</v>
      </c>
      <c r="AC257" s="39">
        <f t="shared" si="95"/>
        <v>5400</v>
      </c>
      <c r="AD257" s="5">
        <f t="shared" si="87"/>
        <v>5411.5147999999999</v>
      </c>
      <c r="AE257" s="5">
        <f t="shared" si="88"/>
        <v>3666.2192</v>
      </c>
      <c r="AF257" s="5">
        <f t="shared" si="89"/>
        <v>5288.2852987104989</v>
      </c>
      <c r="AG257" s="5">
        <f t="shared" si="90"/>
        <v>1252.5216279666238</v>
      </c>
      <c r="AH257" s="51">
        <f t="shared" si="91"/>
        <v>0.2314549020482442</v>
      </c>
      <c r="AJ257" s="39">
        <f t="shared" si="92"/>
        <v>5288</v>
      </c>
      <c r="AK257" s="5">
        <f t="shared" si="93"/>
        <v>1005</v>
      </c>
      <c r="AL257" s="40">
        <f t="shared" si="94"/>
        <v>6293</v>
      </c>
    </row>
    <row r="258" spans="1:38" ht="50.1" customHeight="1" x14ac:dyDescent="0.25">
      <c r="A258" s="1">
        <v>256</v>
      </c>
      <c r="B258" s="9" t="s">
        <v>172</v>
      </c>
      <c r="C258" s="97" t="s">
        <v>2</v>
      </c>
      <c r="D258" s="41"/>
      <c r="E258" s="43">
        <v>1300</v>
      </c>
      <c r="F258" s="42">
        <f t="shared" si="72"/>
        <v>1470.56</v>
      </c>
      <c r="G258" s="35"/>
      <c r="H258" s="36">
        <v>4475.5200000000004</v>
      </c>
      <c r="I258" s="24">
        <f t="shared" si="73"/>
        <v>850.3488000000001</v>
      </c>
      <c r="J258" s="25">
        <f t="shared" si="74"/>
        <v>5325.8688000000002</v>
      </c>
      <c r="K258" s="37">
        <v>4144</v>
      </c>
      <c r="L258" s="24">
        <f t="shared" si="75"/>
        <v>787.36</v>
      </c>
      <c r="M258" s="38">
        <f t="shared" si="76"/>
        <v>4931.3599999999997</v>
      </c>
      <c r="N258" s="36">
        <v>3700</v>
      </c>
      <c r="O258" s="24">
        <f t="shared" si="77"/>
        <v>703</v>
      </c>
      <c r="P258" s="25">
        <f t="shared" si="78"/>
        <v>4403</v>
      </c>
      <c r="R258" s="44">
        <f t="shared" si="79"/>
        <v>3447.52</v>
      </c>
      <c r="T258" s="45">
        <f t="shared" si="80"/>
        <v>1.6519384615384616</v>
      </c>
      <c r="V258" s="5">
        <f t="shared" si="81"/>
        <v>2091.7932106111252</v>
      </c>
      <c r="W258" s="5">
        <f t="shared" si="82"/>
        <v>4803.2467893888752</v>
      </c>
      <c r="X258" s="5" t="str">
        <f t="shared" si="83"/>
        <v/>
      </c>
      <c r="Y258" s="5">
        <f t="shared" si="84"/>
        <v>4475.5200000000004</v>
      </c>
      <c r="Z258" s="5">
        <f t="shared" si="85"/>
        <v>4144</v>
      </c>
      <c r="AA258" s="5">
        <f t="shared" si="86"/>
        <v>3700</v>
      </c>
      <c r="AC258" s="39">
        <f t="shared" si="95"/>
        <v>3700</v>
      </c>
      <c r="AD258" s="5">
        <f t="shared" si="87"/>
        <v>3447.52</v>
      </c>
      <c r="AE258" s="5">
        <f t="shared" si="88"/>
        <v>1470.56</v>
      </c>
      <c r="AF258" s="5">
        <f t="shared" si="89"/>
        <v>3169.4720802827242</v>
      </c>
      <c r="AG258" s="5">
        <f t="shared" si="90"/>
        <v>1355.7267893888747</v>
      </c>
      <c r="AH258" s="51">
        <f t="shared" si="91"/>
        <v>0.39324696865830355</v>
      </c>
      <c r="AJ258" s="39">
        <f t="shared" si="92"/>
        <v>3169</v>
      </c>
      <c r="AK258" s="5">
        <f t="shared" si="93"/>
        <v>602</v>
      </c>
      <c r="AL258" s="40">
        <f t="shared" si="94"/>
        <v>3771</v>
      </c>
    </row>
    <row r="259" spans="1:38" ht="50.1" customHeight="1" x14ac:dyDescent="0.25">
      <c r="A259" s="1">
        <v>257</v>
      </c>
      <c r="B259" s="9" t="s">
        <v>173</v>
      </c>
      <c r="C259" s="97" t="s">
        <v>2</v>
      </c>
      <c r="D259" s="41"/>
      <c r="E259" s="43">
        <v>1800</v>
      </c>
      <c r="F259" s="42">
        <f t="shared" ref="F259:F265" si="96">+E259*1.1312</f>
        <v>2036.16</v>
      </c>
      <c r="G259" s="35"/>
      <c r="H259" s="36">
        <v>6289.92</v>
      </c>
      <c r="I259" s="24">
        <f t="shared" ref="I259:I265" si="97">+H259*19/100</f>
        <v>1195.0847999999999</v>
      </c>
      <c r="J259" s="25">
        <f t="shared" ref="J259:J265" si="98">+I259+H259</f>
        <v>7485.0047999999997</v>
      </c>
      <c r="K259" s="37">
        <v>5824</v>
      </c>
      <c r="L259" s="24">
        <f t="shared" ref="L259:L265" si="99">+K259*19/100</f>
        <v>1106.56</v>
      </c>
      <c r="M259" s="38">
        <f t="shared" ref="M259:M265" si="100">+L259+K259</f>
        <v>6930.5599999999995</v>
      </c>
      <c r="N259" s="36">
        <v>5200</v>
      </c>
      <c r="O259" s="24">
        <f t="shared" ref="O259:O265" si="101">+N259*19/100</f>
        <v>988</v>
      </c>
      <c r="P259" s="25">
        <f t="shared" ref="P259:P265" si="102">+O259+N259</f>
        <v>6188</v>
      </c>
      <c r="R259" s="44">
        <f t="shared" ref="R259:R265" si="103">AVERAGE(F259,H259,K259,N259)</f>
        <v>4837.5200000000004</v>
      </c>
      <c r="T259" s="45">
        <f t="shared" ref="T259:T265" si="104">+(R259-E259)/E259</f>
        <v>1.6875111111111114</v>
      </c>
      <c r="V259" s="5">
        <f t="shared" ref="V259:V265" si="105">+AD259-AG259</f>
        <v>2917.3101025842707</v>
      </c>
      <c r="W259" s="5">
        <f t="shared" ref="W259:W265" si="106">+AD259+AG259</f>
        <v>6757.7298974157302</v>
      </c>
      <c r="X259" s="5" t="str">
        <f t="shared" ref="X259:X265" si="107">IF(AND(F259&gt;$V259,F259&lt;$W259),F259,"")</f>
        <v/>
      </c>
      <c r="Y259" s="5">
        <f t="shared" ref="Y259:Y265" si="108">IF(AND(H259&gt;$V259,H259&lt;$W259),H259,"")</f>
        <v>6289.92</v>
      </c>
      <c r="Z259" s="5">
        <f t="shared" ref="Z259:Z265" si="109">IF(AND(K259&gt;$V259,K259&lt;$W259),K259,"")</f>
        <v>5824</v>
      </c>
      <c r="AA259" s="5">
        <f t="shared" ref="AA259:AA265" si="110">IF(AND(N259&gt;$V259,N259&lt;$W259),N259,"")</f>
        <v>5200</v>
      </c>
      <c r="AC259" s="39">
        <f t="shared" si="95"/>
        <v>5200</v>
      </c>
      <c r="AD259" s="5">
        <f t="shared" ref="AD259:AD265" si="111">AVERAGE(F259,H259,K259,N259)</f>
        <v>4837.5200000000004</v>
      </c>
      <c r="AE259" s="5">
        <f t="shared" ref="AE259:AE265" si="112">MIN(F259,H259,K259,N259)</f>
        <v>2036.16</v>
      </c>
      <c r="AF259" s="5">
        <f t="shared" ref="AF259:AF265" si="113">GEOMEAN(F259,H259,K259,N259)</f>
        <v>4437.8276664118812</v>
      </c>
      <c r="AG259" s="5">
        <f t="shared" ref="AG259:AG265" si="114">STDEVA(F259,H259,K259,N259)</f>
        <v>1920.2098974157298</v>
      </c>
      <c r="AH259" s="51">
        <f t="shared" ref="AH259:AH265" si="115">+AG259/AD259</f>
        <v>0.39694097335323258</v>
      </c>
      <c r="AJ259" s="39">
        <f t="shared" ref="AJ259:AJ265" si="116">ROUND(AF259,0)</f>
        <v>4438</v>
      </c>
      <c r="AK259" s="5">
        <f t="shared" ref="AK259:AK265" si="117">ROUND((AJ259*19/100),0)</f>
        <v>843</v>
      </c>
      <c r="AL259" s="40">
        <f t="shared" si="94"/>
        <v>5281</v>
      </c>
    </row>
    <row r="260" spans="1:38" ht="50.1" customHeight="1" x14ac:dyDescent="0.25">
      <c r="A260" s="1">
        <v>258</v>
      </c>
      <c r="B260" s="9" t="s">
        <v>180</v>
      </c>
      <c r="C260" s="97" t="s">
        <v>2</v>
      </c>
      <c r="D260" s="41"/>
      <c r="E260" s="43">
        <v>67897</v>
      </c>
      <c r="F260" s="42">
        <f t="shared" si="96"/>
        <v>76805.0864</v>
      </c>
      <c r="G260" s="35"/>
      <c r="H260" s="36">
        <v>183375.35999999999</v>
      </c>
      <c r="I260" s="24">
        <f t="shared" si="97"/>
        <v>34841.318399999996</v>
      </c>
      <c r="J260" s="25">
        <f t="shared" si="98"/>
        <v>218216.67839999998</v>
      </c>
      <c r="K260" s="37">
        <v>169792</v>
      </c>
      <c r="L260" s="24">
        <f t="shared" si="99"/>
        <v>32260.48</v>
      </c>
      <c r="M260" s="38">
        <f t="shared" si="100"/>
        <v>202052.48000000001</v>
      </c>
      <c r="N260" s="36">
        <v>151600</v>
      </c>
      <c r="O260" s="24">
        <f t="shared" si="101"/>
        <v>28804</v>
      </c>
      <c r="P260" s="25">
        <f t="shared" si="102"/>
        <v>180404</v>
      </c>
      <c r="R260" s="44">
        <f t="shared" si="103"/>
        <v>145393.1116</v>
      </c>
      <c r="T260" s="45">
        <f t="shared" si="104"/>
        <v>1.1413775512909261</v>
      </c>
      <c r="V260" s="5">
        <f t="shared" si="105"/>
        <v>97850.851055228413</v>
      </c>
      <c r="W260" s="5">
        <f t="shared" si="106"/>
        <v>192935.37214477159</v>
      </c>
      <c r="X260" s="5" t="str">
        <f t="shared" si="107"/>
        <v/>
      </c>
      <c r="Y260" s="5">
        <f t="shared" si="108"/>
        <v>183375.35999999999</v>
      </c>
      <c r="Z260" s="5">
        <f t="shared" si="109"/>
        <v>169792</v>
      </c>
      <c r="AA260" s="5">
        <f t="shared" si="110"/>
        <v>151600</v>
      </c>
      <c r="AC260" s="39">
        <f t="shared" si="95"/>
        <v>151600</v>
      </c>
      <c r="AD260" s="5">
        <f t="shared" si="111"/>
        <v>145393.1116</v>
      </c>
      <c r="AE260" s="5">
        <f t="shared" si="112"/>
        <v>76805.0864</v>
      </c>
      <c r="AF260" s="5">
        <f t="shared" si="113"/>
        <v>137986.5786993232</v>
      </c>
      <c r="AG260" s="5">
        <f t="shared" si="114"/>
        <v>47542.260544771583</v>
      </c>
      <c r="AH260" s="51">
        <f t="shared" si="115"/>
        <v>0.32699114849105121</v>
      </c>
      <c r="AJ260" s="39">
        <f t="shared" si="116"/>
        <v>137987</v>
      </c>
      <c r="AK260" s="5">
        <f t="shared" si="117"/>
        <v>26218</v>
      </c>
      <c r="AL260" s="40">
        <f t="shared" ref="AL260:AL265" si="118">+AK260+AJ260</f>
        <v>164205</v>
      </c>
    </row>
    <row r="261" spans="1:38" ht="50.1" customHeight="1" x14ac:dyDescent="0.25">
      <c r="A261" s="1">
        <v>259</v>
      </c>
      <c r="B261" s="9" t="s">
        <v>209</v>
      </c>
      <c r="C261" s="97" t="s">
        <v>2</v>
      </c>
      <c r="D261" s="41"/>
      <c r="E261" s="43">
        <v>373100</v>
      </c>
      <c r="F261" s="42">
        <f t="shared" si="96"/>
        <v>422050.72</v>
      </c>
      <c r="G261" s="35"/>
      <c r="H261" s="36">
        <v>1122266.8799999999</v>
      </c>
      <c r="I261" s="24">
        <f t="shared" si="97"/>
        <v>213230.70719999998</v>
      </c>
      <c r="J261" s="25">
        <f t="shared" si="98"/>
        <v>1335497.5872</v>
      </c>
      <c r="K261" s="37">
        <v>1039136</v>
      </c>
      <c r="L261" s="24">
        <f t="shared" si="99"/>
        <v>197435.84</v>
      </c>
      <c r="M261" s="38">
        <f t="shared" si="100"/>
        <v>1236571.8400000001</v>
      </c>
      <c r="N261" s="36">
        <v>927800</v>
      </c>
      <c r="O261" s="24">
        <f t="shared" si="101"/>
        <v>176282</v>
      </c>
      <c r="P261" s="25">
        <f t="shared" si="102"/>
        <v>1104082</v>
      </c>
      <c r="R261" s="44">
        <f t="shared" si="103"/>
        <v>877813.39999999991</v>
      </c>
      <c r="T261" s="45">
        <f t="shared" si="104"/>
        <v>1.3527563655856336</v>
      </c>
      <c r="V261" s="5">
        <f t="shared" si="105"/>
        <v>563700.48727846867</v>
      </c>
      <c r="W261" s="5">
        <f t="shared" si="106"/>
        <v>1191926.3127215311</v>
      </c>
      <c r="X261" s="5" t="str">
        <f t="shared" si="107"/>
        <v/>
      </c>
      <c r="Y261" s="5">
        <f t="shared" si="108"/>
        <v>1122266.8799999999</v>
      </c>
      <c r="Z261" s="5">
        <f t="shared" si="109"/>
        <v>1039136</v>
      </c>
      <c r="AA261" s="5">
        <f t="shared" si="110"/>
        <v>927800</v>
      </c>
      <c r="AC261" s="39">
        <f t="shared" si="95"/>
        <v>927800</v>
      </c>
      <c r="AD261" s="5">
        <f t="shared" si="111"/>
        <v>877813.39999999991</v>
      </c>
      <c r="AE261" s="5">
        <f t="shared" si="112"/>
        <v>422050.72</v>
      </c>
      <c r="AF261" s="5">
        <f t="shared" si="113"/>
        <v>822047.4523194948</v>
      </c>
      <c r="AG261" s="5">
        <f t="shared" si="114"/>
        <v>314112.91272153123</v>
      </c>
      <c r="AH261" s="51">
        <f t="shared" si="115"/>
        <v>0.3578356319481239</v>
      </c>
      <c r="AJ261" s="39">
        <f t="shared" si="116"/>
        <v>822047</v>
      </c>
      <c r="AK261" s="5">
        <f t="shared" si="117"/>
        <v>156189</v>
      </c>
      <c r="AL261" s="40">
        <f t="shared" si="118"/>
        <v>978236</v>
      </c>
    </row>
    <row r="262" spans="1:38" ht="50.1" customHeight="1" x14ac:dyDescent="0.25">
      <c r="A262" s="1">
        <v>260</v>
      </c>
      <c r="B262" s="9" t="s">
        <v>257</v>
      </c>
      <c r="C262" s="97" t="s">
        <v>2</v>
      </c>
      <c r="D262" s="41"/>
      <c r="E262" s="43">
        <v>10336.134453781513</v>
      </c>
      <c r="F262" s="42">
        <f t="shared" si="96"/>
        <v>11692.235294117647</v>
      </c>
      <c r="G262" s="35"/>
      <c r="H262" s="36">
        <v>57818.879999999997</v>
      </c>
      <c r="I262" s="24">
        <f t="shared" si="97"/>
        <v>10985.5872</v>
      </c>
      <c r="J262" s="25">
        <f t="shared" si="98"/>
        <v>68804.467199999999</v>
      </c>
      <c r="K262" s="37">
        <v>53536</v>
      </c>
      <c r="L262" s="24">
        <f t="shared" si="99"/>
        <v>10171.84</v>
      </c>
      <c r="M262" s="38">
        <f t="shared" si="100"/>
        <v>63707.839999999997</v>
      </c>
      <c r="N262" s="36">
        <v>47800</v>
      </c>
      <c r="O262" s="24">
        <f t="shared" si="101"/>
        <v>9082</v>
      </c>
      <c r="P262" s="25">
        <f t="shared" si="102"/>
        <v>56882</v>
      </c>
      <c r="R262" s="44">
        <f t="shared" si="103"/>
        <v>42711.778823529414</v>
      </c>
      <c r="T262" s="45">
        <f t="shared" si="104"/>
        <v>3.1322777886178863</v>
      </c>
      <c r="V262" s="5">
        <f t="shared" si="105"/>
        <v>21628.686501742046</v>
      </c>
      <c r="W262" s="5">
        <f t="shared" si="106"/>
        <v>63794.871145316778</v>
      </c>
      <c r="X262" s="5" t="str">
        <f t="shared" si="107"/>
        <v/>
      </c>
      <c r="Y262" s="5">
        <f t="shared" si="108"/>
        <v>57818.879999999997</v>
      </c>
      <c r="Z262" s="5">
        <f t="shared" si="109"/>
        <v>53536</v>
      </c>
      <c r="AA262" s="5">
        <f t="shared" si="110"/>
        <v>47800</v>
      </c>
      <c r="AC262" s="39">
        <f t="shared" si="95"/>
        <v>47800</v>
      </c>
      <c r="AD262" s="5">
        <f t="shared" si="111"/>
        <v>42711.778823529414</v>
      </c>
      <c r="AE262" s="5">
        <f t="shared" si="112"/>
        <v>11692.235294117647</v>
      </c>
      <c r="AF262" s="5">
        <f t="shared" si="113"/>
        <v>36266.885343018301</v>
      </c>
      <c r="AG262" s="5">
        <f t="shared" si="114"/>
        <v>21083.092321787368</v>
      </c>
      <c r="AH262" s="51">
        <f t="shared" si="115"/>
        <v>0.49361307120678716</v>
      </c>
      <c r="AJ262" s="39">
        <f t="shared" si="116"/>
        <v>36267</v>
      </c>
      <c r="AK262" s="5">
        <f t="shared" si="117"/>
        <v>6891</v>
      </c>
      <c r="AL262" s="40">
        <f t="shared" si="118"/>
        <v>43158</v>
      </c>
    </row>
    <row r="263" spans="1:38" ht="50.1" customHeight="1" x14ac:dyDescent="0.25">
      <c r="A263" s="1">
        <v>261</v>
      </c>
      <c r="B263" s="9" t="s">
        <v>174</v>
      </c>
      <c r="C263" s="97" t="s">
        <v>2</v>
      </c>
      <c r="D263" s="41"/>
      <c r="E263" s="43">
        <v>227855</v>
      </c>
      <c r="F263" s="42">
        <f t="shared" si="96"/>
        <v>257749.576</v>
      </c>
      <c r="G263" s="35"/>
      <c r="H263" s="36">
        <v>481178.88</v>
      </c>
      <c r="I263" s="24">
        <f t="shared" si="97"/>
        <v>91423.987200000003</v>
      </c>
      <c r="J263" s="25">
        <f t="shared" si="98"/>
        <v>572602.86719999998</v>
      </c>
      <c r="K263" s="37">
        <v>445536</v>
      </c>
      <c r="L263" s="24">
        <f t="shared" si="99"/>
        <v>84651.839999999997</v>
      </c>
      <c r="M263" s="38">
        <f t="shared" si="100"/>
        <v>530187.84</v>
      </c>
      <c r="N263" s="36">
        <v>397800</v>
      </c>
      <c r="O263" s="24">
        <f t="shared" si="101"/>
        <v>75582</v>
      </c>
      <c r="P263" s="25">
        <f t="shared" si="102"/>
        <v>473382</v>
      </c>
      <c r="R263" s="44">
        <f t="shared" si="103"/>
        <v>395566.114</v>
      </c>
      <c r="T263" s="45">
        <f t="shared" si="104"/>
        <v>0.73604315902657391</v>
      </c>
      <c r="V263" s="5">
        <f t="shared" si="105"/>
        <v>297544.13754915487</v>
      </c>
      <c r="W263" s="5">
        <f t="shared" si="106"/>
        <v>493588.09045084513</v>
      </c>
      <c r="X263" s="5" t="str">
        <f t="shared" si="107"/>
        <v/>
      </c>
      <c r="Y263" s="5">
        <f t="shared" si="108"/>
        <v>481178.88</v>
      </c>
      <c r="Z263" s="5">
        <f t="shared" si="109"/>
        <v>445536</v>
      </c>
      <c r="AA263" s="5">
        <f t="shared" si="110"/>
        <v>397800</v>
      </c>
      <c r="AC263" s="39">
        <f t="shared" si="95"/>
        <v>397800</v>
      </c>
      <c r="AD263" s="5">
        <f t="shared" si="111"/>
        <v>395566.114</v>
      </c>
      <c r="AE263" s="5">
        <f t="shared" si="112"/>
        <v>257749.576</v>
      </c>
      <c r="AF263" s="5">
        <f t="shared" si="113"/>
        <v>385046.36177210999</v>
      </c>
      <c r="AG263" s="5">
        <f t="shared" si="114"/>
        <v>98021.976450845134</v>
      </c>
      <c r="AH263" s="51">
        <f t="shared" si="115"/>
        <v>0.24780175293489656</v>
      </c>
      <c r="AJ263" s="39">
        <f t="shared" si="116"/>
        <v>385046</v>
      </c>
      <c r="AK263" s="5">
        <f t="shared" si="117"/>
        <v>73159</v>
      </c>
      <c r="AL263" s="40">
        <f t="shared" si="118"/>
        <v>458205</v>
      </c>
    </row>
    <row r="264" spans="1:38" ht="50.1" customHeight="1" x14ac:dyDescent="0.25">
      <c r="A264" s="1">
        <v>262</v>
      </c>
      <c r="B264" s="9" t="s">
        <v>140</v>
      </c>
      <c r="C264" s="97" t="s">
        <v>35</v>
      </c>
      <c r="D264" s="41"/>
      <c r="E264" s="43">
        <v>85874</v>
      </c>
      <c r="F264" s="42">
        <f t="shared" si="96"/>
        <v>97140.668799999999</v>
      </c>
      <c r="G264" s="35"/>
      <c r="H264" s="36">
        <v>395781.12</v>
      </c>
      <c r="I264" s="24">
        <f t="shared" si="97"/>
        <v>75198.412800000006</v>
      </c>
      <c r="J264" s="25">
        <f t="shared" si="98"/>
        <v>470979.53279999999</v>
      </c>
      <c r="K264" s="37">
        <v>366464</v>
      </c>
      <c r="L264" s="24">
        <f t="shared" si="99"/>
        <v>69628.160000000003</v>
      </c>
      <c r="M264" s="38">
        <f t="shared" si="100"/>
        <v>436092.16000000003</v>
      </c>
      <c r="N264" s="36">
        <v>327200</v>
      </c>
      <c r="O264" s="24">
        <f t="shared" si="101"/>
        <v>62168</v>
      </c>
      <c r="P264" s="25">
        <f t="shared" si="102"/>
        <v>389368</v>
      </c>
      <c r="R264" s="44">
        <f t="shared" si="103"/>
        <v>296646.4472</v>
      </c>
      <c r="T264" s="45">
        <f t="shared" si="104"/>
        <v>2.4544384470270395</v>
      </c>
      <c r="V264" s="5">
        <f t="shared" si="105"/>
        <v>160707.42994859154</v>
      </c>
      <c r="W264" s="5">
        <f t="shared" si="106"/>
        <v>432585.46445140848</v>
      </c>
      <c r="X264" s="5" t="str">
        <f t="shared" si="107"/>
        <v/>
      </c>
      <c r="Y264" s="5">
        <f t="shared" si="108"/>
        <v>395781.12</v>
      </c>
      <c r="Z264" s="5">
        <f t="shared" si="109"/>
        <v>366464</v>
      </c>
      <c r="AA264" s="5">
        <f t="shared" si="110"/>
        <v>327200</v>
      </c>
      <c r="AC264" s="39">
        <f t="shared" si="95"/>
        <v>327200</v>
      </c>
      <c r="AD264" s="5">
        <f t="shared" si="111"/>
        <v>296646.4472</v>
      </c>
      <c r="AE264" s="5">
        <f t="shared" si="112"/>
        <v>97140.668799999999</v>
      </c>
      <c r="AF264" s="5">
        <f t="shared" si="113"/>
        <v>260570.46846013807</v>
      </c>
      <c r="AG264" s="5">
        <f t="shared" si="114"/>
        <v>135939.01725140846</v>
      </c>
      <c r="AH264" s="51">
        <f t="shared" si="115"/>
        <v>0.45825263890572715</v>
      </c>
      <c r="AJ264" s="39">
        <f t="shared" si="116"/>
        <v>260570</v>
      </c>
      <c r="AK264" s="5">
        <f t="shared" si="117"/>
        <v>49508</v>
      </c>
      <c r="AL264" s="40">
        <f t="shared" si="118"/>
        <v>310078</v>
      </c>
    </row>
    <row r="265" spans="1:38" ht="50.1" customHeight="1" x14ac:dyDescent="0.25">
      <c r="A265" s="1">
        <v>263</v>
      </c>
      <c r="B265" s="9" t="s">
        <v>141</v>
      </c>
      <c r="C265" s="97" t="s">
        <v>2</v>
      </c>
      <c r="D265" s="41"/>
      <c r="E265" s="43">
        <v>3500</v>
      </c>
      <c r="F265" s="42">
        <f t="shared" si="96"/>
        <v>3959.2</v>
      </c>
      <c r="G265" s="35"/>
      <c r="H265" s="36">
        <v>29756.16</v>
      </c>
      <c r="I265" s="24">
        <f t="shared" si="97"/>
        <v>5653.6704</v>
      </c>
      <c r="J265" s="25">
        <f t="shared" si="98"/>
        <v>35409.830399999999</v>
      </c>
      <c r="K265" s="37">
        <v>27552</v>
      </c>
      <c r="L265" s="24">
        <f t="shared" si="99"/>
        <v>5234.88</v>
      </c>
      <c r="M265" s="38">
        <f t="shared" si="100"/>
        <v>32786.879999999997</v>
      </c>
      <c r="N265" s="36">
        <v>24600</v>
      </c>
      <c r="O265" s="24">
        <f t="shared" si="101"/>
        <v>4674</v>
      </c>
      <c r="P265" s="25">
        <f t="shared" si="102"/>
        <v>29274</v>
      </c>
      <c r="R265" s="44">
        <f t="shared" si="103"/>
        <v>21466.84</v>
      </c>
      <c r="T265" s="45">
        <f t="shared" si="104"/>
        <v>5.1333828571428572</v>
      </c>
      <c r="V265" s="5">
        <f t="shared" si="105"/>
        <v>9605.4720597327414</v>
      </c>
      <c r="W265" s="5">
        <f t="shared" si="106"/>
        <v>33328.207940267261</v>
      </c>
      <c r="X265" s="5" t="str">
        <f t="shared" si="107"/>
        <v/>
      </c>
      <c r="Y265" s="5">
        <f t="shared" si="108"/>
        <v>29756.16</v>
      </c>
      <c r="Z265" s="5">
        <f t="shared" si="109"/>
        <v>27552</v>
      </c>
      <c r="AA265" s="5">
        <f t="shared" si="110"/>
        <v>24600</v>
      </c>
      <c r="AC265" s="39">
        <f t="shared" si="95"/>
        <v>24600</v>
      </c>
      <c r="AD265" s="5">
        <f t="shared" si="111"/>
        <v>21466.84</v>
      </c>
      <c r="AE265" s="5">
        <f t="shared" si="112"/>
        <v>3959.2</v>
      </c>
      <c r="AF265" s="5">
        <f t="shared" si="113"/>
        <v>16810.016539108801</v>
      </c>
      <c r="AG265" s="5">
        <f t="shared" si="114"/>
        <v>11861.367940267259</v>
      </c>
      <c r="AH265" s="51">
        <f t="shared" si="115"/>
        <v>0.5525437344419234</v>
      </c>
      <c r="AJ265" s="39">
        <f t="shared" si="116"/>
        <v>16810</v>
      </c>
      <c r="AK265" s="5">
        <f t="shared" si="117"/>
        <v>3194</v>
      </c>
      <c r="AL265" s="40">
        <f t="shared" si="118"/>
        <v>20004</v>
      </c>
    </row>
    <row r="266" spans="1:38" x14ac:dyDescent="0.25">
      <c r="N266" s="67"/>
      <c r="AC266" s="67"/>
      <c r="AD266" s="67"/>
      <c r="AE266" s="67"/>
      <c r="AF266" s="67">
        <f>SUM(AF3:AF265)</f>
        <v>39094467.96444732</v>
      </c>
      <c r="AG266" s="67"/>
      <c r="AJ266" s="39">
        <f>SUM(AJ3:AJ265)</f>
        <v>39094460</v>
      </c>
      <c r="AK266" s="39">
        <f>SUM(AK3:AK265)</f>
        <v>7427952</v>
      </c>
      <c r="AL266" s="68">
        <f>SUM(AL3:AL265)</f>
        <v>46522412</v>
      </c>
    </row>
  </sheetData>
  <mergeCells count="4">
    <mergeCell ref="E1:F1"/>
    <mergeCell ref="H1:J1"/>
    <mergeCell ref="K1:M1"/>
    <mergeCell ref="N1:P1"/>
  </mergeCells>
  <pageMargins left="0.7" right="0.7" top="0.75" bottom="0.75" header="0.3" footer="0.3"/>
  <pageSetup orientation="portrait"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266"/>
  <sheetViews>
    <sheetView zoomScale="73" zoomScaleNormal="73" workbookViewId="0">
      <selection activeCell="A2" sqref="A2:XFD2"/>
    </sheetView>
  </sheetViews>
  <sheetFormatPr baseColWidth="10" defaultRowHeight="15" x14ac:dyDescent="0.25"/>
  <cols>
    <col min="1" max="1" width="7.28515625" style="6" customWidth="1"/>
    <col min="2" max="2" width="47.85546875" style="95" customWidth="1"/>
    <col min="3" max="3" width="11.42578125" style="8"/>
    <col min="4" max="4" width="11.42578125" hidden="1" customWidth="1"/>
    <col min="5" max="5" width="15.140625" hidden="1" customWidth="1"/>
    <col min="6" max="6" width="13.140625" hidden="1" customWidth="1"/>
    <col min="7" max="7" width="15.85546875" style="10" hidden="1" customWidth="1"/>
    <col min="8" max="8" width="11.42578125" style="10" hidden="1" customWidth="1"/>
    <col min="9" max="9" width="16" style="10" hidden="1" customWidth="1"/>
    <col min="10" max="10" width="11.42578125" style="10" hidden="1" customWidth="1"/>
    <col min="11" max="11" width="14.85546875" style="10" hidden="1" customWidth="1"/>
    <col min="12" max="12" width="11.42578125" style="10" hidden="1" customWidth="1"/>
    <col min="13" max="13" width="15.42578125" style="10" hidden="1" customWidth="1"/>
    <col min="14" max="14" width="11.42578125" style="10" hidden="1" customWidth="1"/>
    <col min="15" max="15" width="17.140625" style="10" hidden="1" customWidth="1"/>
    <col min="16" max="16" width="1.140625" style="10" hidden="1" customWidth="1"/>
    <col min="17" max="19" width="17.140625" style="10" hidden="1" customWidth="1"/>
    <col min="20" max="20" width="1.7109375" style="10" customWidth="1"/>
    <col min="21" max="21" width="18.5703125" customWidth="1"/>
    <col min="22" max="22" width="15.42578125" customWidth="1"/>
    <col min="23" max="23" width="1.140625" style="10" customWidth="1"/>
    <col min="24" max="24" width="16.140625" customWidth="1"/>
    <col min="25" max="25" width="14.5703125" style="67" customWidth="1"/>
    <col min="26" max="26" width="17.140625" customWidth="1"/>
    <col min="27" max="27" width="17.28515625" style="8" customWidth="1"/>
    <col min="28" max="28" width="14" style="67" customWidth="1"/>
    <col min="29" max="29" width="20.28515625" customWidth="1"/>
    <col min="30" max="30" width="18.42578125" customWidth="1"/>
    <col min="31" max="31" width="15" customWidth="1"/>
    <col min="32" max="32" width="19.42578125" customWidth="1"/>
    <col min="33" max="33" width="1" customWidth="1"/>
    <col min="34" max="34" width="18.28515625" customWidth="1"/>
    <col min="35" max="35" width="1" style="10" customWidth="1"/>
    <col min="36" max="36" width="12.85546875" customWidth="1"/>
    <col min="37" max="37" width="1.7109375" customWidth="1"/>
    <col min="38" max="38" width="16.140625" customWidth="1"/>
    <col min="39" max="39" width="19.85546875" customWidth="1"/>
    <col min="40" max="43" width="30.7109375" customWidth="1"/>
    <col min="44" max="44" width="1.7109375" customWidth="1"/>
    <col min="45" max="45" width="26.28515625" customWidth="1"/>
    <col min="46" max="46" width="17.140625" customWidth="1"/>
    <col min="47" max="47" width="16.140625" customWidth="1"/>
    <col min="48" max="48" width="17.7109375" customWidth="1"/>
    <col min="49" max="49" width="16.42578125" customWidth="1"/>
    <col min="50" max="50" width="15.7109375" customWidth="1"/>
    <col min="51" max="51" width="2.7109375" customWidth="1"/>
    <col min="52" max="52" width="17.140625" customWidth="1"/>
    <col min="53" max="53" width="17.28515625" customWidth="1"/>
    <col min="54" max="54" width="18.28515625" customWidth="1"/>
  </cols>
  <sheetData>
    <row r="1" spans="1:54" ht="45.75" customHeight="1" thickBot="1" x14ac:dyDescent="0.3">
      <c r="U1" s="107" t="s">
        <v>372</v>
      </c>
      <c r="V1" s="108"/>
      <c r="X1" s="109" t="s">
        <v>272</v>
      </c>
      <c r="Y1" s="110"/>
      <c r="Z1" s="111"/>
      <c r="AA1" s="112" t="s">
        <v>273</v>
      </c>
      <c r="AB1" s="110"/>
      <c r="AC1" s="111"/>
      <c r="AD1" s="112" t="s">
        <v>274</v>
      </c>
      <c r="AE1" s="110"/>
      <c r="AF1" s="111"/>
      <c r="AJ1" s="6"/>
    </row>
    <row r="2" spans="1:54" ht="47.25" customHeight="1" x14ac:dyDescent="0.25">
      <c r="A2" s="2" t="s">
        <v>0</v>
      </c>
      <c r="B2" s="3" t="s">
        <v>1</v>
      </c>
      <c r="C2" s="2" t="s">
        <v>2</v>
      </c>
      <c r="D2" s="12" t="s">
        <v>351</v>
      </c>
      <c r="E2" s="14" t="s">
        <v>271</v>
      </c>
      <c r="F2" s="15" t="s">
        <v>269</v>
      </c>
      <c r="G2" s="16" t="s">
        <v>270</v>
      </c>
      <c r="H2" s="17" t="s">
        <v>351</v>
      </c>
      <c r="I2" s="14" t="s">
        <v>271</v>
      </c>
      <c r="J2" s="15" t="s">
        <v>269</v>
      </c>
      <c r="K2" s="16" t="s">
        <v>270</v>
      </c>
      <c r="L2" s="17" t="s">
        <v>351</v>
      </c>
      <c r="M2" s="14" t="s">
        <v>271</v>
      </c>
      <c r="N2" s="15" t="s">
        <v>269</v>
      </c>
      <c r="O2" s="16" t="s">
        <v>270</v>
      </c>
      <c r="P2" s="21"/>
      <c r="Q2" s="14" t="s">
        <v>352</v>
      </c>
      <c r="R2" s="15" t="s">
        <v>353</v>
      </c>
      <c r="S2" s="32" t="s">
        <v>354</v>
      </c>
      <c r="T2" s="34"/>
      <c r="U2" s="4" t="s">
        <v>360</v>
      </c>
      <c r="V2" s="4" t="s">
        <v>356</v>
      </c>
      <c r="W2" s="34"/>
      <c r="X2" s="30" t="s">
        <v>271</v>
      </c>
      <c r="Y2" s="4" t="s">
        <v>269</v>
      </c>
      <c r="Z2" s="31" t="s">
        <v>270</v>
      </c>
      <c r="AA2" s="30" t="s">
        <v>271</v>
      </c>
      <c r="AB2" s="4" t="s">
        <v>269</v>
      </c>
      <c r="AC2" s="31" t="s">
        <v>270</v>
      </c>
      <c r="AD2" s="30" t="s">
        <v>271</v>
      </c>
      <c r="AE2" s="4" t="s">
        <v>269</v>
      </c>
      <c r="AF2" s="31" t="s">
        <v>270</v>
      </c>
      <c r="AH2" s="22" t="s">
        <v>352</v>
      </c>
      <c r="AI2" s="34"/>
      <c r="AJ2" s="14" t="s">
        <v>361</v>
      </c>
      <c r="AL2" s="46" t="s">
        <v>363</v>
      </c>
      <c r="AM2" s="46" t="s">
        <v>364</v>
      </c>
      <c r="AN2" s="47" t="s">
        <v>355</v>
      </c>
      <c r="AO2" s="47" t="s">
        <v>272</v>
      </c>
      <c r="AP2" s="47" t="s">
        <v>273</v>
      </c>
      <c r="AQ2" s="47" t="s">
        <v>274</v>
      </c>
      <c r="AS2" s="48" t="s">
        <v>365</v>
      </c>
      <c r="AT2" s="49" t="s">
        <v>352</v>
      </c>
      <c r="AU2" s="49" t="s">
        <v>366</v>
      </c>
      <c r="AV2" s="49" t="s">
        <v>367</v>
      </c>
      <c r="AW2" s="49" t="s">
        <v>368</v>
      </c>
      <c r="AX2" s="50" t="s">
        <v>369</v>
      </c>
      <c r="AZ2" s="48" t="s">
        <v>370</v>
      </c>
      <c r="BA2" s="49" t="s">
        <v>269</v>
      </c>
      <c r="BB2" s="50" t="s">
        <v>371</v>
      </c>
    </row>
    <row r="3" spans="1:54" ht="32.25" customHeight="1" x14ac:dyDescent="0.25">
      <c r="A3" s="7">
        <v>1</v>
      </c>
      <c r="B3" s="9" t="s">
        <v>3</v>
      </c>
      <c r="C3" s="1" t="s">
        <v>32</v>
      </c>
      <c r="D3" s="13" t="s">
        <v>275</v>
      </c>
      <c r="E3" s="28">
        <v>110000</v>
      </c>
      <c r="F3" s="26">
        <f>+E3*19/100</f>
        <v>20900</v>
      </c>
      <c r="G3" s="27">
        <f>+F3+E3</f>
        <v>130900</v>
      </c>
      <c r="H3" s="18" t="s">
        <v>276</v>
      </c>
      <c r="I3" s="29">
        <v>176830.25210084036</v>
      </c>
      <c r="J3" s="11">
        <f>+I3*19/100</f>
        <v>33597.747899159665</v>
      </c>
      <c r="K3" s="19">
        <f>+J3+I3</f>
        <v>210428.00000000003</v>
      </c>
      <c r="L3" s="18" t="s">
        <v>277</v>
      </c>
      <c r="M3" s="29">
        <v>149229.4117647059</v>
      </c>
      <c r="N3" s="11">
        <f>+M3*19/100</f>
        <v>28353.588235294119</v>
      </c>
      <c r="O3" s="19">
        <f>+N3+M3</f>
        <v>177583.00000000003</v>
      </c>
      <c r="P3" s="20"/>
      <c r="Q3" s="23">
        <f t="shared" ref="Q3:Q64" si="0">AVERAGE(E3,I3,M3)</f>
        <v>145353.2212885154</v>
      </c>
      <c r="R3" s="24">
        <f>MIN(E3,I3,M3)</f>
        <v>110000</v>
      </c>
      <c r="S3" s="33">
        <f>MAX(E3,I3,M3)</f>
        <v>176830.25210084036</v>
      </c>
      <c r="T3" s="41"/>
      <c r="U3" s="43">
        <v>179900</v>
      </c>
      <c r="V3" s="42">
        <f>+U3*1.1312</f>
        <v>203502.88</v>
      </c>
      <c r="W3" s="35"/>
      <c r="X3" s="36">
        <v>217486.07999999999</v>
      </c>
      <c r="Y3" s="24">
        <f>+X3*19/100</f>
        <v>41322.355199999998</v>
      </c>
      <c r="Z3" s="25">
        <f>+Y3+X3</f>
        <v>258808.43519999998</v>
      </c>
      <c r="AA3" s="37">
        <v>201376</v>
      </c>
      <c r="AB3" s="24">
        <f>+AA3*19/100</f>
        <v>38261.440000000002</v>
      </c>
      <c r="AC3" s="38">
        <f>+AB3+AA3</f>
        <v>239637.44</v>
      </c>
      <c r="AD3" s="36">
        <v>179800</v>
      </c>
      <c r="AE3" s="24">
        <f>+AD3*19/100</f>
        <v>34162</v>
      </c>
      <c r="AF3" s="25">
        <f>+AE3+AD3</f>
        <v>213962</v>
      </c>
      <c r="AH3" s="44">
        <f>AVERAGE(V3,X3,AA3,AD3)</f>
        <v>200541.24</v>
      </c>
      <c r="AJ3" s="45">
        <f t="shared" ref="AJ3:AJ64" si="1">+(AH3-U3)/U3</f>
        <v>0.11473729849916615</v>
      </c>
      <c r="AL3" s="5">
        <f>+AT3-AW3</f>
        <v>184976.3781298516</v>
      </c>
      <c r="AM3" s="5">
        <f>+AT3+AW3</f>
        <v>216106.10187014838</v>
      </c>
      <c r="AN3" s="5">
        <f>IF(AND(V3&gt;$AL3,V3&lt;$AM3),V3,"")</f>
        <v>203502.88</v>
      </c>
      <c r="AO3" s="5" t="str">
        <f>IF(AND(X3&gt;$AL3,X3&lt;$AM3),X3,"")</f>
        <v/>
      </c>
      <c r="AP3" s="5">
        <f>IF(AND(AA3&gt;$AL3,AA3&lt;$AM3),AA3,"")</f>
        <v>201376</v>
      </c>
      <c r="AQ3" s="5" t="str">
        <f>IF(AND(AD3&gt;$AL3,AD3&lt;$AM3),AD3,"")</f>
        <v/>
      </c>
      <c r="AS3" s="39">
        <f>AVERAGE(AN3:AQ3)</f>
        <v>202439.44</v>
      </c>
      <c r="AT3" s="5">
        <f>AVERAGE(V3,X3,AA3,AD3)</f>
        <v>200541.24</v>
      </c>
      <c r="AU3" s="5">
        <f>MIN(V3,X3,AA3,AD3)</f>
        <v>179800</v>
      </c>
      <c r="AV3" s="5">
        <f>GEOMEAN(V3,X3,AA3,AD3)</f>
        <v>200078.23873862103</v>
      </c>
      <c r="AW3" s="5">
        <f>STDEVA(V3,X3,AA3,AD3)</f>
        <v>15564.861870148408</v>
      </c>
      <c r="AX3" s="51">
        <f>+AW3/AT3</f>
        <v>7.7614269614311795E-2</v>
      </c>
      <c r="AZ3" s="39">
        <f>ROUND(AV3,0)</f>
        <v>200078</v>
      </c>
      <c r="BA3" s="5">
        <f>ROUND((AZ3*19/100),0)</f>
        <v>38015</v>
      </c>
      <c r="BB3" s="40">
        <f>+BA3+AZ3</f>
        <v>238093</v>
      </c>
    </row>
    <row r="4" spans="1:54" ht="30" customHeight="1" x14ac:dyDescent="0.25">
      <c r="A4" s="7">
        <v>2</v>
      </c>
      <c r="B4" s="9" t="s">
        <v>4</v>
      </c>
      <c r="C4" s="1" t="s">
        <v>2</v>
      </c>
      <c r="D4" s="13" t="s">
        <v>278</v>
      </c>
      <c r="E4" s="28">
        <v>96554.621848739494</v>
      </c>
      <c r="F4" s="26">
        <f t="shared" ref="F4:F65" si="2">+E4*19/100</f>
        <v>18345.378151260506</v>
      </c>
      <c r="G4" s="27">
        <f t="shared" ref="G4:G65" si="3">+F4+E4</f>
        <v>114900</v>
      </c>
      <c r="H4" s="18" t="s">
        <v>279</v>
      </c>
      <c r="I4" s="29">
        <v>73025.210084033621</v>
      </c>
      <c r="J4" s="11">
        <f t="shared" ref="J4:J65" si="4">+I4*19/100</f>
        <v>13874.789915966387</v>
      </c>
      <c r="K4" s="19">
        <f t="shared" ref="K4:K65" si="5">+J4+I4</f>
        <v>86900</v>
      </c>
      <c r="L4" s="18" t="s">
        <v>280</v>
      </c>
      <c r="M4" s="29">
        <v>83949.579831932773</v>
      </c>
      <c r="N4" s="11">
        <f t="shared" ref="N4:N65" si="6">+M4*19/100</f>
        <v>15950.420168067227</v>
      </c>
      <c r="O4" s="19">
        <f t="shared" ref="O4:O65" si="7">+N4+M4</f>
        <v>99900</v>
      </c>
      <c r="P4" s="20"/>
      <c r="Q4" s="23">
        <f t="shared" si="0"/>
        <v>84509.803921568629</v>
      </c>
      <c r="R4" s="24">
        <f t="shared" ref="R4:R65" si="8">MIN(E4,I4,M4)</f>
        <v>73025.210084033621</v>
      </c>
      <c r="S4" s="33">
        <f t="shared" ref="S4:S65" si="9">MAX(E4,I4,M4)</f>
        <v>96554.621848739494</v>
      </c>
      <c r="T4" s="41"/>
      <c r="U4" s="43">
        <v>56500</v>
      </c>
      <c r="V4" s="42">
        <f t="shared" ref="V4:V65" si="10">+U4*1.1312</f>
        <v>63912.799999999996</v>
      </c>
      <c r="W4" s="35"/>
      <c r="X4" s="36">
        <v>134507.51999999999</v>
      </c>
      <c r="Y4" s="24">
        <f t="shared" ref="Y4:Y65" si="11">+X4*19/100</f>
        <v>25556.428799999998</v>
      </c>
      <c r="Z4" s="25">
        <f t="shared" ref="Z4:Z65" si="12">+Y4+X4</f>
        <v>160063.94879999998</v>
      </c>
      <c r="AA4" s="37">
        <v>124544</v>
      </c>
      <c r="AB4" s="24">
        <f t="shared" ref="AB4:AB65" si="13">+AA4*19/100</f>
        <v>23663.360000000001</v>
      </c>
      <c r="AC4" s="38">
        <f t="shared" ref="AC4:AC65" si="14">+AB4+AA4</f>
        <v>148207.35999999999</v>
      </c>
      <c r="AD4" s="36">
        <v>111200</v>
      </c>
      <c r="AE4" s="24">
        <f t="shared" ref="AE4:AE65" si="15">+AD4*19/100</f>
        <v>21128</v>
      </c>
      <c r="AF4" s="25">
        <f t="shared" ref="AF4:AF65" si="16">+AE4+AD4</f>
        <v>132328</v>
      </c>
      <c r="AH4" s="44">
        <f t="shared" ref="AH4:AH65" si="17">AVERAGE(V4,X4,AA4,AD4)</f>
        <v>108541.07999999999</v>
      </c>
      <c r="AJ4" s="45">
        <f t="shared" si="1"/>
        <v>0.92108106194690242</v>
      </c>
      <c r="AL4" s="5">
        <f t="shared" ref="AL4:AL65" si="18">+AT4-AW4</f>
        <v>77294.199163001176</v>
      </c>
      <c r="AM4" s="5">
        <f t="shared" ref="AM4:AM65" si="19">+AT4+AW4</f>
        <v>139787.9608369988</v>
      </c>
      <c r="AN4" s="5" t="str">
        <f t="shared" ref="AN4:AN65" si="20">IF(AND(V4&gt;$AL4,V4&lt;$AM4),V4,"")</f>
        <v/>
      </c>
      <c r="AO4" s="5">
        <f t="shared" ref="AO4:AO65" si="21">IF(AND(X4&gt;$AL4,X4&lt;$AM4),X4,"")</f>
        <v>134507.51999999999</v>
      </c>
      <c r="AP4" s="5">
        <f t="shared" ref="AP4:AP65" si="22">IF(AND(AA4&gt;$AL4,AA4&lt;$AM4),AA4,"")</f>
        <v>124544</v>
      </c>
      <c r="AQ4" s="5">
        <f t="shared" ref="AQ4:AQ65" si="23">IF(AND(AD4&gt;$AL4,AD4&lt;$AM4),AD4,"")</f>
        <v>111200</v>
      </c>
      <c r="AS4" s="39">
        <f t="shared" ref="AS4:AS65" si="24">MIN(AN4:AQ4)</f>
        <v>111200</v>
      </c>
      <c r="AT4" s="5">
        <f t="shared" ref="AT4:AT65" si="25">AVERAGE(V4,X4,AA4,AD4)</f>
        <v>108541.07999999999</v>
      </c>
      <c r="AU4" s="5">
        <f t="shared" ref="AU4:AU65" si="26">MIN(V4,X4,AA4,AD4)</f>
        <v>63912.799999999996</v>
      </c>
      <c r="AV4" s="5">
        <f t="shared" ref="AV4:AV65" si="27">GEOMEAN(V4,X4,AA4,AD4)</f>
        <v>104457.71024830401</v>
      </c>
      <c r="AW4" s="5">
        <f t="shared" ref="AW4:AW65" si="28">STDEVA(V4,X4,AA4,AD4)</f>
        <v>31246.880836998804</v>
      </c>
      <c r="AX4" s="51">
        <f t="shared" ref="AX4:AX65" si="29">+AW4/AT4</f>
        <v>0.28788068846374854</v>
      </c>
      <c r="AZ4" s="39">
        <f t="shared" ref="AZ4:AZ65" si="30">ROUND(AV4,0)</f>
        <v>104458</v>
      </c>
      <c r="BA4" s="5">
        <f t="shared" ref="BA4:BA65" si="31">ROUND((AZ4*19/100),0)</f>
        <v>19847</v>
      </c>
      <c r="BB4" s="40">
        <f t="shared" ref="BB4:BB65" si="32">+BA4+AZ4</f>
        <v>124305</v>
      </c>
    </row>
    <row r="5" spans="1:54" ht="30" customHeight="1" x14ac:dyDescent="0.25">
      <c r="A5" s="7">
        <v>3</v>
      </c>
      <c r="B5" s="9" t="s">
        <v>5</v>
      </c>
      <c r="C5" s="1" t="s">
        <v>6</v>
      </c>
      <c r="D5" s="13" t="s">
        <v>281</v>
      </c>
      <c r="E5" s="28">
        <v>7983.1932773109247</v>
      </c>
      <c r="F5" s="26">
        <f t="shared" si="2"/>
        <v>1516.8067226890757</v>
      </c>
      <c r="G5" s="27">
        <f t="shared" si="3"/>
        <v>9500</v>
      </c>
      <c r="H5" s="18" t="s">
        <v>282</v>
      </c>
      <c r="I5" s="29">
        <v>8352.9411764705892</v>
      </c>
      <c r="J5" s="11">
        <f t="shared" si="4"/>
        <v>1587.0588235294119</v>
      </c>
      <c r="K5" s="19">
        <f t="shared" si="5"/>
        <v>9940.0000000000018</v>
      </c>
      <c r="L5" s="18" t="s">
        <v>283</v>
      </c>
      <c r="M5" s="29">
        <v>8402.5210084033624</v>
      </c>
      <c r="N5" s="11">
        <f t="shared" si="6"/>
        <v>1596.4789915966387</v>
      </c>
      <c r="O5" s="19">
        <f t="shared" si="7"/>
        <v>9999.0000000000018</v>
      </c>
      <c r="P5" s="20"/>
      <c r="Q5" s="23">
        <f t="shared" si="0"/>
        <v>8246.2184873949591</v>
      </c>
      <c r="R5" s="24">
        <f t="shared" si="8"/>
        <v>7983.1932773109247</v>
      </c>
      <c r="S5" s="33">
        <f t="shared" si="9"/>
        <v>8402.5210084033624</v>
      </c>
      <c r="T5" s="41"/>
      <c r="U5" s="43">
        <v>4320</v>
      </c>
      <c r="V5" s="42">
        <f t="shared" si="10"/>
        <v>4886.7839999999997</v>
      </c>
      <c r="W5" s="35"/>
      <c r="X5" s="36">
        <v>25401.599999999999</v>
      </c>
      <c r="Y5" s="24">
        <f t="shared" si="11"/>
        <v>4826.3040000000001</v>
      </c>
      <c r="Z5" s="25">
        <f t="shared" si="12"/>
        <v>30227.903999999999</v>
      </c>
      <c r="AA5" s="37">
        <v>23520</v>
      </c>
      <c r="AB5" s="24">
        <f t="shared" si="13"/>
        <v>4468.8</v>
      </c>
      <c r="AC5" s="38">
        <f t="shared" si="14"/>
        <v>27988.799999999999</v>
      </c>
      <c r="AD5" s="36">
        <v>21000</v>
      </c>
      <c r="AE5" s="24">
        <f t="shared" si="15"/>
        <v>3990</v>
      </c>
      <c r="AF5" s="25">
        <f t="shared" si="16"/>
        <v>24990</v>
      </c>
      <c r="AH5" s="44">
        <f t="shared" si="17"/>
        <v>18702.095999999998</v>
      </c>
      <c r="AJ5" s="45">
        <f t="shared" si="1"/>
        <v>3.3291888888888885</v>
      </c>
      <c r="AL5" s="5">
        <f t="shared" si="18"/>
        <v>9317.0234332446344</v>
      </c>
      <c r="AM5" s="5">
        <f t="shared" si="19"/>
        <v>28087.168566755361</v>
      </c>
      <c r="AN5" s="5" t="str">
        <f t="shared" si="20"/>
        <v/>
      </c>
      <c r="AO5" s="5">
        <f t="shared" si="21"/>
        <v>25401.599999999999</v>
      </c>
      <c r="AP5" s="5">
        <f t="shared" si="22"/>
        <v>23520</v>
      </c>
      <c r="AQ5" s="5">
        <f t="shared" si="23"/>
        <v>21000</v>
      </c>
      <c r="AS5" s="39">
        <f t="shared" si="24"/>
        <v>21000</v>
      </c>
      <c r="AT5" s="5">
        <f t="shared" si="25"/>
        <v>18702.095999999998</v>
      </c>
      <c r="AU5" s="5">
        <f t="shared" si="26"/>
        <v>4886.7839999999997</v>
      </c>
      <c r="AV5" s="5">
        <f t="shared" si="27"/>
        <v>15735.668835389672</v>
      </c>
      <c r="AW5" s="5">
        <f t="shared" si="28"/>
        <v>9385.0725667553634</v>
      </c>
      <c r="AX5" s="51">
        <f t="shared" si="29"/>
        <v>0.50181929163209116</v>
      </c>
      <c r="AZ5" s="39">
        <f t="shared" si="30"/>
        <v>15736</v>
      </c>
      <c r="BA5" s="5">
        <f t="shared" si="31"/>
        <v>2990</v>
      </c>
      <c r="BB5" s="40">
        <f t="shared" si="32"/>
        <v>18726</v>
      </c>
    </row>
    <row r="6" spans="1:54" ht="30" customHeight="1" x14ac:dyDescent="0.25">
      <c r="A6" s="7">
        <v>4</v>
      </c>
      <c r="B6" s="9" t="s">
        <v>7</v>
      </c>
      <c r="C6" s="1" t="s">
        <v>8</v>
      </c>
      <c r="D6" s="13" t="s">
        <v>284</v>
      </c>
      <c r="E6" s="28">
        <v>24285.714285714286</v>
      </c>
      <c r="F6" s="26">
        <f t="shared" si="2"/>
        <v>4614.2857142857138</v>
      </c>
      <c r="G6" s="27">
        <f t="shared" si="3"/>
        <v>28900</v>
      </c>
      <c r="H6" s="18" t="s">
        <v>285</v>
      </c>
      <c r="I6" s="29">
        <v>17071.428571428572</v>
      </c>
      <c r="J6" s="11">
        <f t="shared" si="4"/>
        <v>3243.5714285714289</v>
      </c>
      <c r="K6" s="19">
        <f t="shared" si="5"/>
        <v>20315</v>
      </c>
      <c r="L6" s="18" t="s">
        <v>286</v>
      </c>
      <c r="M6" s="29">
        <v>26470.588235294119</v>
      </c>
      <c r="N6" s="11">
        <f t="shared" si="6"/>
        <v>5029.4117647058829</v>
      </c>
      <c r="O6" s="19">
        <f t="shared" si="7"/>
        <v>31500</v>
      </c>
      <c r="P6" s="20"/>
      <c r="Q6" s="23">
        <f t="shared" si="0"/>
        <v>22609.243697478989</v>
      </c>
      <c r="R6" s="24">
        <f t="shared" si="8"/>
        <v>17071.428571428572</v>
      </c>
      <c r="S6" s="33">
        <f t="shared" si="9"/>
        <v>26470.588235294119</v>
      </c>
      <c r="T6" s="41"/>
      <c r="U6" s="43">
        <v>21900</v>
      </c>
      <c r="V6" s="42">
        <f t="shared" si="10"/>
        <v>24773.279999999999</v>
      </c>
      <c r="W6" s="35"/>
      <c r="X6" s="36">
        <v>71608.320000000007</v>
      </c>
      <c r="Y6" s="24">
        <f t="shared" si="11"/>
        <v>13605.580800000002</v>
      </c>
      <c r="Z6" s="25">
        <f t="shared" si="12"/>
        <v>85213.900800000003</v>
      </c>
      <c r="AA6" s="37">
        <v>66304</v>
      </c>
      <c r="AB6" s="24">
        <f t="shared" si="13"/>
        <v>12597.76</v>
      </c>
      <c r="AC6" s="38">
        <f t="shared" si="14"/>
        <v>78901.759999999995</v>
      </c>
      <c r="AD6" s="36">
        <v>59200</v>
      </c>
      <c r="AE6" s="24">
        <f t="shared" si="15"/>
        <v>11248</v>
      </c>
      <c r="AF6" s="25">
        <f t="shared" si="16"/>
        <v>70448</v>
      </c>
      <c r="AH6" s="44">
        <f t="shared" si="17"/>
        <v>55471.4</v>
      </c>
      <c r="AJ6" s="45">
        <f t="shared" si="1"/>
        <v>1.5329406392694065</v>
      </c>
      <c r="AL6" s="5">
        <f t="shared" si="18"/>
        <v>34384.101774600575</v>
      </c>
      <c r="AM6" s="5">
        <f t="shared" si="19"/>
        <v>76558.698225399421</v>
      </c>
      <c r="AN6" s="5" t="str">
        <f t="shared" si="20"/>
        <v/>
      </c>
      <c r="AO6" s="5">
        <f t="shared" si="21"/>
        <v>71608.320000000007</v>
      </c>
      <c r="AP6" s="5">
        <f t="shared" si="22"/>
        <v>66304</v>
      </c>
      <c r="AQ6" s="5">
        <f t="shared" si="23"/>
        <v>59200</v>
      </c>
      <c r="AS6" s="39">
        <f t="shared" si="24"/>
        <v>59200</v>
      </c>
      <c r="AT6" s="5">
        <f t="shared" si="25"/>
        <v>55471.4</v>
      </c>
      <c r="AU6" s="5">
        <f t="shared" si="26"/>
        <v>24773.279999999999</v>
      </c>
      <c r="AV6" s="5">
        <f t="shared" si="27"/>
        <v>51369.117888174398</v>
      </c>
      <c r="AW6" s="5">
        <f t="shared" si="28"/>
        <v>21087.298225399427</v>
      </c>
      <c r="AX6" s="51">
        <f t="shared" si="29"/>
        <v>0.38014721505856036</v>
      </c>
      <c r="AZ6" s="39">
        <f t="shared" si="30"/>
        <v>51369</v>
      </c>
      <c r="BA6" s="5">
        <f t="shared" si="31"/>
        <v>9760</v>
      </c>
      <c r="BB6" s="40">
        <f t="shared" si="32"/>
        <v>61129</v>
      </c>
    </row>
    <row r="7" spans="1:54" ht="30" customHeight="1" x14ac:dyDescent="0.25">
      <c r="A7" s="7">
        <v>5</v>
      </c>
      <c r="B7" s="9" t="s">
        <v>9</v>
      </c>
      <c r="C7" s="1" t="s">
        <v>2</v>
      </c>
      <c r="D7" s="13" t="s">
        <v>287</v>
      </c>
      <c r="E7" s="28">
        <v>2352.9411764705883</v>
      </c>
      <c r="F7" s="26">
        <f t="shared" si="2"/>
        <v>447.05882352941177</v>
      </c>
      <c r="G7" s="27">
        <f t="shared" si="3"/>
        <v>2800</v>
      </c>
      <c r="H7" s="18" t="s">
        <v>288</v>
      </c>
      <c r="I7" s="29">
        <v>3189.0756302521008</v>
      </c>
      <c r="J7" s="11">
        <f t="shared" si="4"/>
        <v>605.92436974789916</v>
      </c>
      <c r="K7" s="19">
        <f t="shared" si="5"/>
        <v>3795</v>
      </c>
      <c r="L7" s="18" t="s">
        <v>289</v>
      </c>
      <c r="M7" s="29">
        <v>4025.2100840336138</v>
      </c>
      <c r="N7" s="11">
        <f t="shared" si="6"/>
        <v>764.78991596638662</v>
      </c>
      <c r="O7" s="19">
        <f t="shared" si="7"/>
        <v>4790</v>
      </c>
      <c r="P7" s="20"/>
      <c r="Q7" s="23">
        <f t="shared" si="0"/>
        <v>3189.0756302521008</v>
      </c>
      <c r="R7" s="24">
        <f t="shared" si="8"/>
        <v>2352.9411764705883</v>
      </c>
      <c r="S7" s="33">
        <f t="shared" si="9"/>
        <v>4025.2100840336138</v>
      </c>
      <c r="T7" s="41"/>
      <c r="U7" s="43">
        <v>2800</v>
      </c>
      <c r="V7" s="42">
        <f t="shared" si="10"/>
        <v>3167.36</v>
      </c>
      <c r="W7" s="35"/>
      <c r="X7" s="36">
        <v>14031.36</v>
      </c>
      <c r="Y7" s="24">
        <f t="shared" si="11"/>
        <v>2665.9584000000004</v>
      </c>
      <c r="Z7" s="25">
        <f t="shared" si="12"/>
        <v>16697.3184</v>
      </c>
      <c r="AA7" s="37">
        <v>12992</v>
      </c>
      <c r="AB7" s="24">
        <f t="shared" si="13"/>
        <v>2468.48</v>
      </c>
      <c r="AC7" s="38">
        <f t="shared" si="14"/>
        <v>15460.48</v>
      </c>
      <c r="AD7" s="36">
        <v>11600</v>
      </c>
      <c r="AE7" s="24">
        <f t="shared" si="15"/>
        <v>2204</v>
      </c>
      <c r="AF7" s="25">
        <f t="shared" si="16"/>
        <v>13804</v>
      </c>
      <c r="AH7" s="44">
        <f t="shared" si="17"/>
        <v>10447.68</v>
      </c>
      <c r="AJ7" s="45">
        <f t="shared" si="1"/>
        <v>2.7313142857142858</v>
      </c>
      <c r="AL7" s="5">
        <f t="shared" si="18"/>
        <v>5492.9776110365619</v>
      </c>
      <c r="AM7" s="5">
        <f t="shared" si="19"/>
        <v>15402.382388963439</v>
      </c>
      <c r="AN7" s="5" t="str">
        <f t="shared" si="20"/>
        <v/>
      </c>
      <c r="AO7" s="5">
        <f t="shared" si="21"/>
        <v>14031.36</v>
      </c>
      <c r="AP7" s="5">
        <f t="shared" si="22"/>
        <v>12992</v>
      </c>
      <c r="AQ7" s="5">
        <f t="shared" si="23"/>
        <v>11600</v>
      </c>
      <c r="AS7" s="39">
        <f t="shared" si="24"/>
        <v>11600</v>
      </c>
      <c r="AT7" s="5">
        <f t="shared" si="25"/>
        <v>10447.68</v>
      </c>
      <c r="AU7" s="5">
        <f t="shared" si="26"/>
        <v>3167.36</v>
      </c>
      <c r="AV7" s="5">
        <f t="shared" si="27"/>
        <v>9046.5460674291389</v>
      </c>
      <c r="AW7" s="5">
        <f t="shared" si="28"/>
        <v>4954.7023889634384</v>
      </c>
      <c r="AX7" s="51">
        <f t="shared" si="29"/>
        <v>0.47423948560478862</v>
      </c>
      <c r="AZ7" s="39">
        <f t="shared" si="30"/>
        <v>9047</v>
      </c>
      <c r="BA7" s="5">
        <f t="shared" si="31"/>
        <v>1719</v>
      </c>
      <c r="BB7" s="40">
        <f t="shared" si="32"/>
        <v>10766</v>
      </c>
    </row>
    <row r="8" spans="1:54" ht="30" customHeight="1" x14ac:dyDescent="0.25">
      <c r="A8" s="7">
        <v>6</v>
      </c>
      <c r="B8" s="9" t="s">
        <v>10</v>
      </c>
      <c r="C8" s="1" t="s">
        <v>2</v>
      </c>
      <c r="D8" s="13" t="s">
        <v>290</v>
      </c>
      <c r="E8" s="28">
        <v>155378.15126050421</v>
      </c>
      <c r="F8" s="26">
        <f t="shared" si="2"/>
        <v>29521.848739495799</v>
      </c>
      <c r="G8" s="27">
        <f t="shared" si="3"/>
        <v>184900</v>
      </c>
      <c r="H8" s="18" t="s">
        <v>291</v>
      </c>
      <c r="I8" s="29">
        <v>156100</v>
      </c>
      <c r="J8" s="11">
        <f t="shared" si="4"/>
        <v>29659</v>
      </c>
      <c r="K8" s="19">
        <f t="shared" si="5"/>
        <v>185759</v>
      </c>
      <c r="L8" s="18" t="s">
        <v>292</v>
      </c>
      <c r="M8" s="29">
        <v>157462.18487394959</v>
      </c>
      <c r="N8" s="11">
        <f t="shared" si="6"/>
        <v>29917.815126050424</v>
      </c>
      <c r="O8" s="19">
        <f t="shared" si="7"/>
        <v>187380</v>
      </c>
      <c r="P8" s="20"/>
      <c r="Q8" s="23">
        <f t="shared" si="0"/>
        <v>156313.44537815126</v>
      </c>
      <c r="R8" s="24">
        <f t="shared" si="8"/>
        <v>155378.15126050421</v>
      </c>
      <c r="S8" s="33">
        <f t="shared" si="9"/>
        <v>157462.18487394959</v>
      </c>
      <c r="T8" s="41"/>
      <c r="U8" s="43">
        <v>146770</v>
      </c>
      <c r="V8" s="42">
        <f t="shared" si="10"/>
        <v>166026.22399999999</v>
      </c>
      <c r="W8" s="35"/>
      <c r="X8" s="36">
        <v>220631.04000000001</v>
      </c>
      <c r="Y8" s="24">
        <f t="shared" si="11"/>
        <v>41919.897600000004</v>
      </c>
      <c r="Z8" s="25">
        <f t="shared" si="12"/>
        <v>262550.9376</v>
      </c>
      <c r="AA8" s="37">
        <v>204288</v>
      </c>
      <c r="AB8" s="24">
        <f t="shared" si="13"/>
        <v>38814.720000000001</v>
      </c>
      <c r="AC8" s="38">
        <f t="shared" si="14"/>
        <v>243102.72</v>
      </c>
      <c r="AD8" s="36">
        <v>182400</v>
      </c>
      <c r="AE8" s="24">
        <f t="shared" si="15"/>
        <v>34656</v>
      </c>
      <c r="AF8" s="25">
        <f t="shared" si="16"/>
        <v>217056</v>
      </c>
      <c r="AH8" s="44">
        <f t="shared" si="17"/>
        <v>193336.31599999999</v>
      </c>
      <c r="AJ8" s="45">
        <f t="shared" si="1"/>
        <v>0.31727407508346389</v>
      </c>
      <c r="AL8" s="5">
        <f t="shared" si="18"/>
        <v>169319.75592594291</v>
      </c>
      <c r="AM8" s="5">
        <f t="shared" si="19"/>
        <v>217352.87607405707</v>
      </c>
      <c r="AN8" s="5" t="str">
        <f t="shared" si="20"/>
        <v/>
      </c>
      <c r="AO8" s="5" t="str">
        <f t="shared" si="21"/>
        <v/>
      </c>
      <c r="AP8" s="5">
        <f t="shared" si="22"/>
        <v>204288</v>
      </c>
      <c r="AQ8" s="5">
        <f t="shared" si="23"/>
        <v>182400</v>
      </c>
      <c r="AS8" s="39">
        <f t="shared" si="24"/>
        <v>182400</v>
      </c>
      <c r="AT8" s="5">
        <f t="shared" si="25"/>
        <v>193336.31599999999</v>
      </c>
      <c r="AU8" s="5">
        <f t="shared" si="26"/>
        <v>166026.22399999999</v>
      </c>
      <c r="AV8" s="5">
        <f t="shared" si="27"/>
        <v>192210.78321784403</v>
      </c>
      <c r="AW8" s="5">
        <f t="shared" si="28"/>
        <v>24016.560074057066</v>
      </c>
      <c r="AX8" s="51">
        <f t="shared" si="29"/>
        <v>0.12422167014942535</v>
      </c>
      <c r="AZ8" s="39">
        <f t="shared" si="30"/>
        <v>192211</v>
      </c>
      <c r="BA8" s="5">
        <f t="shared" si="31"/>
        <v>36520</v>
      </c>
      <c r="BB8" s="40">
        <f t="shared" si="32"/>
        <v>228731</v>
      </c>
    </row>
    <row r="9" spans="1:54" ht="30" customHeight="1" x14ac:dyDescent="0.25">
      <c r="A9" s="7">
        <v>7</v>
      </c>
      <c r="B9" s="9" t="s">
        <v>11</v>
      </c>
      <c r="C9" s="1" t="s">
        <v>2</v>
      </c>
      <c r="D9" s="13" t="s">
        <v>293</v>
      </c>
      <c r="E9" s="28">
        <v>10504.20168067227</v>
      </c>
      <c r="F9" s="26">
        <f t="shared" si="2"/>
        <v>1995.7983193277312</v>
      </c>
      <c r="G9" s="27">
        <f t="shared" si="3"/>
        <v>12500</v>
      </c>
      <c r="H9" s="18" t="s">
        <v>294</v>
      </c>
      <c r="I9" s="29">
        <v>13361.344537815126</v>
      </c>
      <c r="J9" s="11">
        <f t="shared" si="4"/>
        <v>2538.6554621848741</v>
      </c>
      <c r="K9" s="19">
        <f t="shared" si="5"/>
        <v>15900</v>
      </c>
      <c r="L9" s="18" t="s">
        <v>295</v>
      </c>
      <c r="M9" s="29">
        <v>16050.420168067227</v>
      </c>
      <c r="N9" s="11">
        <f t="shared" si="6"/>
        <v>3049.5798319327732</v>
      </c>
      <c r="O9" s="19">
        <f t="shared" si="7"/>
        <v>19100</v>
      </c>
      <c r="P9" s="20"/>
      <c r="Q9" s="23">
        <f t="shared" si="0"/>
        <v>13305.322128851541</v>
      </c>
      <c r="R9" s="24">
        <f t="shared" si="8"/>
        <v>10504.20168067227</v>
      </c>
      <c r="S9" s="33">
        <f t="shared" si="9"/>
        <v>16050.420168067227</v>
      </c>
      <c r="T9" s="41"/>
      <c r="U9" s="43">
        <v>8775</v>
      </c>
      <c r="V9" s="42">
        <f t="shared" si="10"/>
        <v>9926.2800000000007</v>
      </c>
      <c r="W9" s="35"/>
      <c r="X9" s="36">
        <v>19595.52</v>
      </c>
      <c r="Y9" s="24">
        <f t="shared" si="11"/>
        <v>3723.1487999999999</v>
      </c>
      <c r="Z9" s="25">
        <f t="shared" si="12"/>
        <v>23318.668799999999</v>
      </c>
      <c r="AA9" s="37">
        <v>18144</v>
      </c>
      <c r="AB9" s="24">
        <f t="shared" si="13"/>
        <v>3447.36</v>
      </c>
      <c r="AC9" s="38">
        <f t="shared" si="14"/>
        <v>21591.360000000001</v>
      </c>
      <c r="AD9" s="36">
        <v>16200</v>
      </c>
      <c r="AE9" s="24">
        <f t="shared" si="15"/>
        <v>3078</v>
      </c>
      <c r="AF9" s="25">
        <f t="shared" si="16"/>
        <v>19278</v>
      </c>
      <c r="AH9" s="44">
        <f t="shared" si="17"/>
        <v>15966.45</v>
      </c>
      <c r="AJ9" s="45">
        <f t="shared" si="1"/>
        <v>0.81953846153846166</v>
      </c>
      <c r="AL9" s="5">
        <f t="shared" si="18"/>
        <v>11706.165490768253</v>
      </c>
      <c r="AM9" s="5">
        <f t="shared" si="19"/>
        <v>20226.734509231748</v>
      </c>
      <c r="AN9" s="5" t="str">
        <f t="shared" si="20"/>
        <v/>
      </c>
      <c r="AO9" s="5">
        <f t="shared" si="21"/>
        <v>19595.52</v>
      </c>
      <c r="AP9" s="5">
        <f t="shared" si="22"/>
        <v>18144</v>
      </c>
      <c r="AQ9" s="5">
        <f t="shared" si="23"/>
        <v>16200</v>
      </c>
      <c r="AS9" s="39">
        <f t="shared" si="24"/>
        <v>16200</v>
      </c>
      <c r="AT9" s="5">
        <f t="shared" si="25"/>
        <v>15966.45</v>
      </c>
      <c r="AU9" s="5">
        <f t="shared" si="26"/>
        <v>9926.2800000000007</v>
      </c>
      <c r="AV9" s="5">
        <f t="shared" si="27"/>
        <v>15463.145468872508</v>
      </c>
      <c r="AW9" s="5">
        <f t="shared" si="28"/>
        <v>4260.2845092317484</v>
      </c>
      <c r="AX9" s="51">
        <f t="shared" si="29"/>
        <v>0.26682728529082844</v>
      </c>
      <c r="AZ9" s="39">
        <f t="shared" si="30"/>
        <v>15463</v>
      </c>
      <c r="BA9" s="5">
        <f t="shared" si="31"/>
        <v>2938</v>
      </c>
      <c r="BB9" s="40">
        <f t="shared" si="32"/>
        <v>18401</v>
      </c>
    </row>
    <row r="10" spans="1:54" ht="30" customHeight="1" x14ac:dyDescent="0.25">
      <c r="A10" s="7">
        <v>8</v>
      </c>
      <c r="B10" s="9" t="s">
        <v>12</v>
      </c>
      <c r="C10" s="1" t="s">
        <v>13</v>
      </c>
      <c r="D10" s="13" t="s">
        <v>296</v>
      </c>
      <c r="E10" s="28">
        <v>4756.3025210084033</v>
      </c>
      <c r="F10" s="26">
        <f t="shared" si="2"/>
        <v>903.69747899159654</v>
      </c>
      <c r="G10" s="27">
        <f t="shared" si="3"/>
        <v>5660</v>
      </c>
      <c r="H10" s="18" t="s">
        <v>297</v>
      </c>
      <c r="I10" s="29">
        <v>5025.2100840336134</v>
      </c>
      <c r="J10" s="11">
        <f t="shared" si="4"/>
        <v>954.78991596638662</v>
      </c>
      <c r="K10" s="19">
        <f t="shared" si="5"/>
        <v>5980</v>
      </c>
      <c r="L10" s="18" t="s">
        <v>298</v>
      </c>
      <c r="M10" s="29">
        <v>8044.5378151260511</v>
      </c>
      <c r="N10" s="11">
        <f t="shared" si="6"/>
        <v>1528.4621848739498</v>
      </c>
      <c r="O10" s="19">
        <f t="shared" si="7"/>
        <v>9573</v>
      </c>
      <c r="P10" s="20"/>
      <c r="Q10" s="23">
        <f t="shared" si="0"/>
        <v>5942.0168067226887</v>
      </c>
      <c r="R10" s="24">
        <f t="shared" si="8"/>
        <v>4756.3025210084033</v>
      </c>
      <c r="S10" s="33">
        <f t="shared" si="9"/>
        <v>8044.5378151260511</v>
      </c>
      <c r="T10" s="41"/>
      <c r="U10" s="43">
        <v>5942</v>
      </c>
      <c r="V10" s="42">
        <f t="shared" si="10"/>
        <v>6721.5904</v>
      </c>
      <c r="W10" s="35"/>
      <c r="X10" s="36">
        <v>18144</v>
      </c>
      <c r="Y10" s="24">
        <f t="shared" si="11"/>
        <v>3447.36</v>
      </c>
      <c r="Z10" s="25">
        <f t="shared" si="12"/>
        <v>21591.360000000001</v>
      </c>
      <c r="AA10" s="37">
        <v>16800</v>
      </c>
      <c r="AB10" s="24">
        <f t="shared" si="13"/>
        <v>3192</v>
      </c>
      <c r="AC10" s="38">
        <f t="shared" si="14"/>
        <v>19992</v>
      </c>
      <c r="AD10" s="36">
        <v>15000</v>
      </c>
      <c r="AE10" s="24">
        <f t="shared" si="15"/>
        <v>2850</v>
      </c>
      <c r="AF10" s="25">
        <f t="shared" si="16"/>
        <v>17850</v>
      </c>
      <c r="AH10" s="44">
        <f t="shared" si="17"/>
        <v>14166.3976</v>
      </c>
      <c r="AJ10" s="45">
        <f t="shared" si="1"/>
        <v>1.3841126893301918</v>
      </c>
      <c r="AL10" s="5">
        <f t="shared" si="18"/>
        <v>9038.7851061835026</v>
      </c>
      <c r="AM10" s="5">
        <f t="shared" si="19"/>
        <v>19294.010093816498</v>
      </c>
      <c r="AN10" s="5" t="str">
        <f t="shared" si="20"/>
        <v/>
      </c>
      <c r="AO10" s="5">
        <f t="shared" si="21"/>
        <v>18144</v>
      </c>
      <c r="AP10" s="5">
        <f t="shared" si="22"/>
        <v>16800</v>
      </c>
      <c r="AQ10" s="5">
        <f t="shared" si="23"/>
        <v>15000</v>
      </c>
      <c r="AS10" s="39">
        <f t="shared" si="24"/>
        <v>15000</v>
      </c>
      <c r="AT10" s="5">
        <f t="shared" si="25"/>
        <v>14166.3976</v>
      </c>
      <c r="AU10" s="5">
        <f t="shared" si="26"/>
        <v>6721.5904</v>
      </c>
      <c r="AV10" s="5">
        <f t="shared" si="27"/>
        <v>13240.409142916043</v>
      </c>
      <c r="AW10" s="5">
        <f t="shared" si="28"/>
        <v>5127.6124938164967</v>
      </c>
      <c r="AX10" s="51">
        <f t="shared" si="29"/>
        <v>0.36195599181943733</v>
      </c>
      <c r="AZ10" s="39">
        <f t="shared" si="30"/>
        <v>13240</v>
      </c>
      <c r="BA10" s="5">
        <f t="shared" si="31"/>
        <v>2516</v>
      </c>
      <c r="BB10" s="40">
        <f t="shared" si="32"/>
        <v>15756</v>
      </c>
    </row>
    <row r="11" spans="1:54" ht="30" customHeight="1" x14ac:dyDescent="0.25">
      <c r="A11" s="7">
        <v>9</v>
      </c>
      <c r="B11" s="9" t="s">
        <v>14</v>
      </c>
      <c r="C11" s="1" t="s">
        <v>2</v>
      </c>
      <c r="D11" s="13" t="s">
        <v>299</v>
      </c>
      <c r="E11" s="28">
        <v>10840.336134453783</v>
      </c>
      <c r="F11" s="26">
        <f t="shared" si="2"/>
        <v>2059.6638655462184</v>
      </c>
      <c r="G11" s="27">
        <f t="shared" si="3"/>
        <v>12900</v>
      </c>
      <c r="H11" s="18" t="s">
        <v>300</v>
      </c>
      <c r="I11" s="29">
        <v>11260.504201680673</v>
      </c>
      <c r="J11" s="11">
        <f t="shared" si="4"/>
        <v>2139.4957983193281</v>
      </c>
      <c r="K11" s="19">
        <f t="shared" si="5"/>
        <v>13400</v>
      </c>
      <c r="L11" s="18"/>
      <c r="M11" s="29">
        <v>0</v>
      </c>
      <c r="N11" s="11">
        <f t="shared" si="6"/>
        <v>0</v>
      </c>
      <c r="O11" s="19">
        <f t="shared" si="7"/>
        <v>0</v>
      </c>
      <c r="P11" s="20"/>
      <c r="Q11" s="23">
        <f t="shared" si="0"/>
        <v>7366.9467787114845</v>
      </c>
      <c r="R11" s="24">
        <f t="shared" si="8"/>
        <v>0</v>
      </c>
      <c r="S11" s="33">
        <f t="shared" si="9"/>
        <v>11260.504201680673</v>
      </c>
      <c r="T11" s="41"/>
      <c r="U11" s="43">
        <v>7911</v>
      </c>
      <c r="V11" s="42">
        <f t="shared" si="10"/>
        <v>8948.9231999999993</v>
      </c>
      <c r="W11" s="35"/>
      <c r="X11" s="36">
        <v>31207.68</v>
      </c>
      <c r="Y11" s="24">
        <f t="shared" si="11"/>
        <v>5929.4592000000002</v>
      </c>
      <c r="Z11" s="25">
        <f t="shared" si="12"/>
        <v>37137.139199999998</v>
      </c>
      <c r="AA11" s="37">
        <v>28896</v>
      </c>
      <c r="AB11" s="24">
        <f t="shared" si="13"/>
        <v>5490.24</v>
      </c>
      <c r="AC11" s="38">
        <f t="shared" si="14"/>
        <v>34386.239999999998</v>
      </c>
      <c r="AD11" s="36">
        <v>25800</v>
      </c>
      <c r="AE11" s="24">
        <f t="shared" si="15"/>
        <v>4902</v>
      </c>
      <c r="AF11" s="25">
        <f t="shared" si="16"/>
        <v>30702</v>
      </c>
      <c r="AH11" s="44">
        <f t="shared" si="17"/>
        <v>23713.150799999999</v>
      </c>
      <c r="AJ11" s="45">
        <f t="shared" si="1"/>
        <v>1.9974909366704587</v>
      </c>
      <c r="AL11" s="5">
        <f t="shared" si="18"/>
        <v>13624.093196706292</v>
      </c>
      <c r="AM11" s="5">
        <f t="shared" si="19"/>
        <v>33802.208403293705</v>
      </c>
      <c r="AN11" s="5" t="str">
        <f t="shared" si="20"/>
        <v/>
      </c>
      <c r="AO11" s="5">
        <f t="shared" si="21"/>
        <v>31207.68</v>
      </c>
      <c r="AP11" s="5">
        <f t="shared" si="22"/>
        <v>28896</v>
      </c>
      <c r="AQ11" s="5">
        <f t="shared" si="23"/>
        <v>25800</v>
      </c>
      <c r="AS11" s="39">
        <f t="shared" si="24"/>
        <v>25800</v>
      </c>
      <c r="AT11" s="5">
        <f t="shared" si="25"/>
        <v>23713.150799999999</v>
      </c>
      <c r="AU11" s="5">
        <f t="shared" si="26"/>
        <v>8948.9231999999993</v>
      </c>
      <c r="AV11" s="5">
        <f t="shared" si="27"/>
        <v>21361.041556958775</v>
      </c>
      <c r="AW11" s="5">
        <f t="shared" si="28"/>
        <v>10089.057603293708</v>
      </c>
      <c r="AX11" s="51">
        <f t="shared" si="29"/>
        <v>0.42546254980564235</v>
      </c>
      <c r="AZ11" s="39">
        <f t="shared" si="30"/>
        <v>21361</v>
      </c>
      <c r="BA11" s="5">
        <f t="shared" si="31"/>
        <v>4059</v>
      </c>
      <c r="BB11" s="40">
        <f t="shared" si="32"/>
        <v>25420</v>
      </c>
    </row>
    <row r="12" spans="1:54" ht="30" customHeight="1" x14ac:dyDescent="0.25">
      <c r="A12" s="7">
        <v>10</v>
      </c>
      <c r="B12" s="9" t="s">
        <v>15</v>
      </c>
      <c r="C12" s="1" t="s">
        <v>2</v>
      </c>
      <c r="D12" s="13" t="s">
        <v>301</v>
      </c>
      <c r="E12" s="28">
        <v>16218.487394957983</v>
      </c>
      <c r="F12" s="26">
        <f t="shared" si="2"/>
        <v>3081.5126050420167</v>
      </c>
      <c r="G12" s="27">
        <f t="shared" si="3"/>
        <v>19300</v>
      </c>
      <c r="H12" s="18" t="s">
        <v>302</v>
      </c>
      <c r="I12" s="29">
        <v>16218.487394957983</v>
      </c>
      <c r="J12" s="11">
        <f t="shared" si="4"/>
        <v>3081.5126050420167</v>
      </c>
      <c r="K12" s="19">
        <f t="shared" si="5"/>
        <v>19300</v>
      </c>
      <c r="L12" s="18"/>
      <c r="M12" s="29">
        <v>0</v>
      </c>
      <c r="N12" s="11">
        <f t="shared" si="6"/>
        <v>0</v>
      </c>
      <c r="O12" s="19">
        <f t="shared" si="7"/>
        <v>0</v>
      </c>
      <c r="P12" s="20"/>
      <c r="Q12" s="23">
        <f t="shared" si="0"/>
        <v>10812.324929971988</v>
      </c>
      <c r="R12" s="24">
        <f t="shared" si="8"/>
        <v>0</v>
      </c>
      <c r="S12" s="33">
        <f t="shared" si="9"/>
        <v>16218.487394957983</v>
      </c>
      <c r="T12" s="41"/>
      <c r="U12" s="43">
        <v>16687</v>
      </c>
      <c r="V12" s="42">
        <f t="shared" si="10"/>
        <v>18876.3344</v>
      </c>
      <c r="W12" s="35"/>
      <c r="X12" s="36">
        <v>44755.199999999997</v>
      </c>
      <c r="Y12" s="24">
        <f t="shared" si="11"/>
        <v>8503.4879999999994</v>
      </c>
      <c r="Z12" s="25">
        <f t="shared" si="12"/>
        <v>53258.687999999995</v>
      </c>
      <c r="AA12" s="37">
        <v>41440</v>
      </c>
      <c r="AB12" s="24">
        <f t="shared" si="13"/>
        <v>7873.6</v>
      </c>
      <c r="AC12" s="38">
        <f t="shared" si="14"/>
        <v>49313.599999999999</v>
      </c>
      <c r="AD12" s="36">
        <v>37000</v>
      </c>
      <c r="AE12" s="24">
        <f t="shared" si="15"/>
        <v>7030</v>
      </c>
      <c r="AF12" s="25">
        <f t="shared" si="16"/>
        <v>44030</v>
      </c>
      <c r="AH12" s="44">
        <f t="shared" si="17"/>
        <v>35517.883600000001</v>
      </c>
      <c r="AJ12" s="45">
        <f t="shared" si="1"/>
        <v>1.1284762749445676</v>
      </c>
      <c r="AL12" s="5">
        <f t="shared" si="18"/>
        <v>23977.558565177882</v>
      </c>
      <c r="AM12" s="5">
        <f t="shared" si="19"/>
        <v>47058.20863482212</v>
      </c>
      <c r="AN12" s="5" t="str">
        <f t="shared" si="20"/>
        <v/>
      </c>
      <c r="AO12" s="5">
        <f t="shared" si="21"/>
        <v>44755.199999999997</v>
      </c>
      <c r="AP12" s="5">
        <f t="shared" si="22"/>
        <v>41440</v>
      </c>
      <c r="AQ12" s="5">
        <f t="shared" si="23"/>
        <v>37000</v>
      </c>
      <c r="AS12" s="39">
        <f t="shared" si="24"/>
        <v>37000</v>
      </c>
      <c r="AT12" s="5">
        <f t="shared" si="25"/>
        <v>35517.883600000001</v>
      </c>
      <c r="AU12" s="5">
        <f t="shared" si="26"/>
        <v>18876.3344</v>
      </c>
      <c r="AV12" s="5">
        <f t="shared" si="27"/>
        <v>33736.160864011334</v>
      </c>
      <c r="AW12" s="5">
        <f t="shared" si="28"/>
        <v>11540.325034822119</v>
      </c>
      <c r="AX12" s="51">
        <f t="shared" si="29"/>
        <v>0.32491589771475343</v>
      </c>
      <c r="AZ12" s="39">
        <f t="shared" si="30"/>
        <v>33736</v>
      </c>
      <c r="BA12" s="5">
        <f t="shared" si="31"/>
        <v>6410</v>
      </c>
      <c r="BB12" s="40">
        <f t="shared" si="32"/>
        <v>40146</v>
      </c>
    </row>
    <row r="13" spans="1:54" ht="30" customHeight="1" x14ac:dyDescent="0.25">
      <c r="A13" s="7">
        <v>11</v>
      </c>
      <c r="B13" s="9" t="s">
        <v>16</v>
      </c>
      <c r="C13" s="1" t="s">
        <v>2</v>
      </c>
      <c r="D13" s="13" t="s">
        <v>303</v>
      </c>
      <c r="E13" s="28">
        <v>18067.226890756305</v>
      </c>
      <c r="F13" s="26">
        <f t="shared" si="2"/>
        <v>3432.7731092436979</v>
      </c>
      <c r="G13" s="27">
        <f t="shared" si="3"/>
        <v>21500.000000000004</v>
      </c>
      <c r="H13" s="18" t="s">
        <v>304</v>
      </c>
      <c r="I13" s="29">
        <v>6722.6890756302528</v>
      </c>
      <c r="J13" s="11">
        <f t="shared" si="4"/>
        <v>1277.3109243697481</v>
      </c>
      <c r="K13" s="19">
        <f t="shared" si="5"/>
        <v>8000.0000000000009</v>
      </c>
      <c r="L13" s="18"/>
      <c r="M13" s="29">
        <v>0</v>
      </c>
      <c r="N13" s="11">
        <f t="shared" si="6"/>
        <v>0</v>
      </c>
      <c r="O13" s="19">
        <f t="shared" si="7"/>
        <v>0</v>
      </c>
      <c r="P13" s="20"/>
      <c r="Q13" s="23">
        <f t="shared" si="0"/>
        <v>8263.3053221288519</v>
      </c>
      <c r="R13" s="24">
        <f t="shared" si="8"/>
        <v>0</v>
      </c>
      <c r="S13" s="33">
        <f t="shared" si="9"/>
        <v>18067.226890756305</v>
      </c>
      <c r="T13" s="41"/>
      <c r="U13" s="43">
        <v>8127</v>
      </c>
      <c r="V13" s="42">
        <f t="shared" si="10"/>
        <v>9193.2623999999996</v>
      </c>
      <c r="W13" s="35"/>
      <c r="X13" s="36">
        <v>30240</v>
      </c>
      <c r="Y13" s="24">
        <f t="shared" si="11"/>
        <v>5745.6</v>
      </c>
      <c r="Z13" s="25">
        <f t="shared" si="12"/>
        <v>35985.599999999999</v>
      </c>
      <c r="AA13" s="37">
        <v>28000</v>
      </c>
      <c r="AB13" s="24">
        <f t="shared" si="13"/>
        <v>5320</v>
      </c>
      <c r="AC13" s="38">
        <f t="shared" si="14"/>
        <v>33320</v>
      </c>
      <c r="AD13" s="36">
        <v>25000</v>
      </c>
      <c r="AE13" s="24">
        <f t="shared" si="15"/>
        <v>4750</v>
      </c>
      <c r="AF13" s="25">
        <f t="shared" si="16"/>
        <v>29750</v>
      </c>
      <c r="AH13" s="44">
        <f t="shared" si="17"/>
        <v>23108.315600000002</v>
      </c>
      <c r="AJ13" s="45">
        <f t="shared" si="1"/>
        <v>1.843400467577212</v>
      </c>
      <c r="AL13" s="5">
        <f t="shared" si="18"/>
        <v>13586.469244059012</v>
      </c>
      <c r="AM13" s="5">
        <f t="shared" si="19"/>
        <v>32630.161955940992</v>
      </c>
      <c r="AN13" s="5" t="str">
        <f t="shared" si="20"/>
        <v/>
      </c>
      <c r="AO13" s="5">
        <f t="shared" si="21"/>
        <v>30240</v>
      </c>
      <c r="AP13" s="5">
        <f t="shared" si="22"/>
        <v>28000</v>
      </c>
      <c r="AQ13" s="5">
        <f t="shared" si="23"/>
        <v>25000</v>
      </c>
      <c r="AS13" s="39">
        <f t="shared" si="24"/>
        <v>25000</v>
      </c>
      <c r="AT13" s="5">
        <f t="shared" si="25"/>
        <v>23108.315600000002</v>
      </c>
      <c r="AU13" s="5">
        <f t="shared" si="26"/>
        <v>9193.2623999999996</v>
      </c>
      <c r="AV13" s="5">
        <f t="shared" si="27"/>
        <v>21003.292025816671</v>
      </c>
      <c r="AW13" s="5">
        <f t="shared" si="28"/>
        <v>9521.8463559409902</v>
      </c>
      <c r="AX13" s="51">
        <f t="shared" si="29"/>
        <v>0.41205280907367342</v>
      </c>
      <c r="AZ13" s="39">
        <f t="shared" si="30"/>
        <v>21003</v>
      </c>
      <c r="BA13" s="5">
        <f t="shared" si="31"/>
        <v>3991</v>
      </c>
      <c r="BB13" s="40">
        <f t="shared" si="32"/>
        <v>24994</v>
      </c>
    </row>
    <row r="14" spans="1:54" ht="30" customHeight="1" x14ac:dyDescent="0.25">
      <c r="A14" s="7">
        <v>12</v>
      </c>
      <c r="B14" s="9" t="s">
        <v>17</v>
      </c>
      <c r="C14" s="1" t="s">
        <v>2</v>
      </c>
      <c r="D14" s="13" t="s">
        <v>305</v>
      </c>
      <c r="E14" s="28">
        <v>5042.0168067226896</v>
      </c>
      <c r="F14" s="26">
        <f t="shared" si="2"/>
        <v>957.9831932773111</v>
      </c>
      <c r="G14" s="27">
        <f t="shared" si="3"/>
        <v>6000.0000000000009</v>
      </c>
      <c r="H14" s="18"/>
      <c r="I14" s="29">
        <v>0</v>
      </c>
      <c r="J14" s="11">
        <f t="shared" si="4"/>
        <v>0</v>
      </c>
      <c r="K14" s="19">
        <f t="shared" si="5"/>
        <v>0</v>
      </c>
      <c r="L14" s="18"/>
      <c r="M14" s="29">
        <v>0</v>
      </c>
      <c r="N14" s="11">
        <f t="shared" si="6"/>
        <v>0</v>
      </c>
      <c r="O14" s="19">
        <f t="shared" si="7"/>
        <v>0</v>
      </c>
      <c r="P14" s="20"/>
      <c r="Q14" s="23">
        <f t="shared" si="0"/>
        <v>1680.6722689075632</v>
      </c>
      <c r="R14" s="24">
        <f t="shared" si="8"/>
        <v>0</v>
      </c>
      <c r="S14" s="33">
        <f t="shared" si="9"/>
        <v>5042.0168067226896</v>
      </c>
      <c r="T14" s="41"/>
      <c r="U14" s="43">
        <v>11900</v>
      </c>
      <c r="V14" s="42">
        <f t="shared" si="10"/>
        <v>13461.28</v>
      </c>
      <c r="W14" s="35"/>
      <c r="X14" s="36">
        <v>38707.199999999997</v>
      </c>
      <c r="Y14" s="24">
        <f t="shared" si="11"/>
        <v>7354.3679999999995</v>
      </c>
      <c r="Z14" s="25">
        <f t="shared" si="12"/>
        <v>46061.567999999999</v>
      </c>
      <c r="AA14" s="37">
        <v>35840</v>
      </c>
      <c r="AB14" s="24">
        <f t="shared" si="13"/>
        <v>6809.6</v>
      </c>
      <c r="AC14" s="38">
        <f t="shared" si="14"/>
        <v>42649.599999999999</v>
      </c>
      <c r="AD14" s="36">
        <v>32000</v>
      </c>
      <c r="AE14" s="24">
        <f t="shared" si="15"/>
        <v>6080</v>
      </c>
      <c r="AF14" s="25">
        <f t="shared" si="16"/>
        <v>38080</v>
      </c>
      <c r="AH14" s="44">
        <f t="shared" si="17"/>
        <v>30002.12</v>
      </c>
      <c r="AJ14" s="45">
        <f t="shared" si="1"/>
        <v>1.5211865546218486</v>
      </c>
      <c r="AL14" s="5">
        <f t="shared" si="18"/>
        <v>18637.699306437717</v>
      </c>
      <c r="AM14" s="5">
        <f t="shared" si="19"/>
        <v>41366.540693562281</v>
      </c>
      <c r="AN14" s="5" t="str">
        <f t="shared" si="20"/>
        <v/>
      </c>
      <c r="AO14" s="5">
        <f t="shared" si="21"/>
        <v>38707.199999999997</v>
      </c>
      <c r="AP14" s="5">
        <f t="shared" si="22"/>
        <v>35840</v>
      </c>
      <c r="AQ14" s="5">
        <f t="shared" si="23"/>
        <v>32000</v>
      </c>
      <c r="AS14" s="39">
        <f t="shared" si="24"/>
        <v>32000</v>
      </c>
      <c r="AT14" s="5">
        <f t="shared" si="25"/>
        <v>30002.12</v>
      </c>
      <c r="AU14" s="5">
        <f t="shared" si="26"/>
        <v>13461.28</v>
      </c>
      <c r="AV14" s="5">
        <f t="shared" si="27"/>
        <v>27803.471419524325</v>
      </c>
      <c r="AW14" s="5">
        <f t="shared" si="28"/>
        <v>11364.420693562284</v>
      </c>
      <c r="AX14" s="51">
        <f t="shared" si="29"/>
        <v>0.37878725548602182</v>
      </c>
      <c r="AZ14" s="39">
        <f t="shared" si="30"/>
        <v>27803</v>
      </c>
      <c r="BA14" s="5">
        <f t="shared" si="31"/>
        <v>5283</v>
      </c>
      <c r="BB14" s="40">
        <f t="shared" si="32"/>
        <v>33086</v>
      </c>
    </row>
    <row r="15" spans="1:54" ht="30" customHeight="1" x14ac:dyDescent="0.25">
      <c r="A15" s="7">
        <v>13</v>
      </c>
      <c r="B15" s="9" t="s">
        <v>18</v>
      </c>
      <c r="C15" s="1" t="s">
        <v>2</v>
      </c>
      <c r="D15" s="13" t="s">
        <v>306</v>
      </c>
      <c r="E15" s="28">
        <v>13361.344537815126</v>
      </c>
      <c r="F15" s="26">
        <f t="shared" si="2"/>
        <v>2538.6554621848741</v>
      </c>
      <c r="G15" s="27">
        <f t="shared" si="3"/>
        <v>15900</v>
      </c>
      <c r="H15" s="18" t="s">
        <v>307</v>
      </c>
      <c r="I15" s="29">
        <v>18403.361344537814</v>
      </c>
      <c r="J15" s="11">
        <f t="shared" si="4"/>
        <v>3496.6386554621845</v>
      </c>
      <c r="K15" s="19">
        <f t="shared" si="5"/>
        <v>21900</v>
      </c>
      <c r="L15" s="18"/>
      <c r="M15" s="29">
        <v>0</v>
      </c>
      <c r="N15" s="11">
        <f t="shared" si="6"/>
        <v>0</v>
      </c>
      <c r="O15" s="19">
        <f t="shared" si="7"/>
        <v>0</v>
      </c>
      <c r="P15" s="20"/>
      <c r="Q15" s="23">
        <f t="shared" si="0"/>
        <v>10588.235294117647</v>
      </c>
      <c r="R15" s="24">
        <f t="shared" si="8"/>
        <v>0</v>
      </c>
      <c r="S15" s="33">
        <f t="shared" si="9"/>
        <v>18403.361344537814</v>
      </c>
      <c r="T15" s="41"/>
      <c r="U15" s="43">
        <v>14684</v>
      </c>
      <c r="V15" s="42">
        <f t="shared" si="10"/>
        <v>16610.540799999999</v>
      </c>
      <c r="W15" s="35"/>
      <c r="X15" s="36">
        <v>32659.200000000001</v>
      </c>
      <c r="Y15" s="24">
        <f t="shared" si="11"/>
        <v>6205.2480000000005</v>
      </c>
      <c r="Z15" s="25">
        <f t="shared" si="12"/>
        <v>38864.448000000004</v>
      </c>
      <c r="AA15" s="37">
        <v>30240</v>
      </c>
      <c r="AB15" s="24">
        <f t="shared" si="13"/>
        <v>5745.6</v>
      </c>
      <c r="AC15" s="38">
        <f t="shared" si="14"/>
        <v>35985.599999999999</v>
      </c>
      <c r="AD15" s="36">
        <v>27000</v>
      </c>
      <c r="AE15" s="24">
        <f t="shared" si="15"/>
        <v>5130</v>
      </c>
      <c r="AF15" s="25">
        <f t="shared" si="16"/>
        <v>32130</v>
      </c>
      <c r="AH15" s="44">
        <f t="shared" si="17"/>
        <v>26627.4352</v>
      </c>
      <c r="AJ15" s="45">
        <f t="shared" si="1"/>
        <v>0.81336387905202945</v>
      </c>
      <c r="AL15" s="5">
        <f t="shared" si="18"/>
        <v>19558.494001874475</v>
      </c>
      <c r="AM15" s="5">
        <f t="shared" si="19"/>
        <v>33696.376398125525</v>
      </c>
      <c r="AN15" s="5" t="str">
        <f t="shared" si="20"/>
        <v/>
      </c>
      <c r="AO15" s="5">
        <f t="shared" si="21"/>
        <v>32659.200000000001</v>
      </c>
      <c r="AP15" s="5">
        <f t="shared" si="22"/>
        <v>30240</v>
      </c>
      <c r="AQ15" s="5">
        <f t="shared" si="23"/>
        <v>27000</v>
      </c>
      <c r="AS15" s="39">
        <f t="shared" si="24"/>
        <v>27000</v>
      </c>
      <c r="AT15" s="5">
        <f t="shared" si="25"/>
        <v>26627.4352</v>
      </c>
      <c r="AU15" s="5">
        <f t="shared" si="26"/>
        <v>16610.540799999999</v>
      </c>
      <c r="AV15" s="5">
        <f t="shared" si="27"/>
        <v>25797.862067402413</v>
      </c>
      <c r="AW15" s="5">
        <f t="shared" si="28"/>
        <v>7068.9411981255244</v>
      </c>
      <c r="AX15" s="51">
        <f t="shared" si="29"/>
        <v>0.26547585770204124</v>
      </c>
      <c r="AZ15" s="39">
        <f t="shared" si="30"/>
        <v>25798</v>
      </c>
      <c r="BA15" s="5">
        <f t="shared" si="31"/>
        <v>4902</v>
      </c>
      <c r="BB15" s="40">
        <f t="shared" si="32"/>
        <v>30700</v>
      </c>
    </row>
    <row r="16" spans="1:54" ht="30" customHeight="1" x14ac:dyDescent="0.25">
      <c r="A16" s="7">
        <v>14</v>
      </c>
      <c r="B16" s="9" t="s">
        <v>19</v>
      </c>
      <c r="C16" s="1" t="s">
        <v>2</v>
      </c>
      <c r="D16" s="13" t="s">
        <v>308</v>
      </c>
      <c r="E16" s="28">
        <v>11680.672268907563</v>
      </c>
      <c r="F16" s="26">
        <f t="shared" si="2"/>
        <v>2219.3277310924368</v>
      </c>
      <c r="G16" s="27">
        <f t="shared" si="3"/>
        <v>13900</v>
      </c>
      <c r="H16" s="18" t="s">
        <v>309</v>
      </c>
      <c r="I16" s="29">
        <v>16722.689075630253</v>
      </c>
      <c r="J16" s="11">
        <f t="shared" si="4"/>
        <v>3177.3109243697481</v>
      </c>
      <c r="K16" s="19">
        <f t="shared" si="5"/>
        <v>19900</v>
      </c>
      <c r="L16" s="18"/>
      <c r="M16" s="29">
        <v>0</v>
      </c>
      <c r="N16" s="11">
        <f t="shared" si="6"/>
        <v>0</v>
      </c>
      <c r="O16" s="19">
        <f t="shared" si="7"/>
        <v>0</v>
      </c>
      <c r="P16" s="20"/>
      <c r="Q16" s="23">
        <f t="shared" si="0"/>
        <v>9467.787114845938</v>
      </c>
      <c r="R16" s="24">
        <f t="shared" si="8"/>
        <v>0</v>
      </c>
      <c r="S16" s="33">
        <f t="shared" si="9"/>
        <v>16722.689075630253</v>
      </c>
      <c r="T16" s="41"/>
      <c r="U16" s="43">
        <v>10107</v>
      </c>
      <c r="V16" s="42">
        <f t="shared" si="10"/>
        <v>11433.038399999999</v>
      </c>
      <c r="W16" s="35"/>
      <c r="X16" s="36">
        <v>24675.84</v>
      </c>
      <c r="Y16" s="24">
        <f t="shared" si="11"/>
        <v>4688.4096</v>
      </c>
      <c r="Z16" s="25">
        <f t="shared" si="12"/>
        <v>29364.249599999999</v>
      </c>
      <c r="AA16" s="37">
        <v>22848</v>
      </c>
      <c r="AB16" s="24">
        <f t="shared" si="13"/>
        <v>4341.12</v>
      </c>
      <c r="AC16" s="38">
        <f t="shared" si="14"/>
        <v>27189.119999999999</v>
      </c>
      <c r="AD16" s="36">
        <v>20400</v>
      </c>
      <c r="AE16" s="24">
        <f t="shared" si="15"/>
        <v>3876</v>
      </c>
      <c r="AF16" s="25">
        <f t="shared" si="16"/>
        <v>24276</v>
      </c>
      <c r="AH16" s="44">
        <f t="shared" si="17"/>
        <v>19839.2196</v>
      </c>
      <c r="AJ16" s="45">
        <f t="shared" si="1"/>
        <v>0.96291872959335123</v>
      </c>
      <c r="AL16" s="5">
        <f t="shared" si="18"/>
        <v>13967.706069589578</v>
      </c>
      <c r="AM16" s="5">
        <f t="shared" si="19"/>
        <v>25710.733130410423</v>
      </c>
      <c r="AN16" s="5" t="str">
        <f t="shared" si="20"/>
        <v/>
      </c>
      <c r="AO16" s="5">
        <f t="shared" si="21"/>
        <v>24675.84</v>
      </c>
      <c r="AP16" s="5">
        <f t="shared" si="22"/>
        <v>22848</v>
      </c>
      <c r="AQ16" s="5">
        <f t="shared" si="23"/>
        <v>20400</v>
      </c>
      <c r="AS16" s="39">
        <f t="shared" si="24"/>
        <v>20400</v>
      </c>
      <c r="AT16" s="5">
        <f t="shared" si="25"/>
        <v>19839.2196</v>
      </c>
      <c r="AU16" s="5">
        <f t="shared" si="26"/>
        <v>11433.038399999999</v>
      </c>
      <c r="AV16" s="5">
        <f t="shared" si="27"/>
        <v>19042.676574752219</v>
      </c>
      <c r="AW16" s="5">
        <f t="shared" si="28"/>
        <v>5871.5135304104233</v>
      </c>
      <c r="AX16" s="51">
        <f t="shared" si="29"/>
        <v>0.29595486358800238</v>
      </c>
      <c r="AZ16" s="39">
        <f t="shared" si="30"/>
        <v>19043</v>
      </c>
      <c r="BA16" s="5">
        <f t="shared" si="31"/>
        <v>3618</v>
      </c>
      <c r="BB16" s="40">
        <f t="shared" si="32"/>
        <v>22661</v>
      </c>
    </row>
    <row r="17" spans="1:54" ht="30" customHeight="1" x14ac:dyDescent="0.25">
      <c r="A17" s="7">
        <v>15</v>
      </c>
      <c r="B17" s="9" t="s">
        <v>20</v>
      </c>
      <c r="C17" s="1" t="s">
        <v>2</v>
      </c>
      <c r="D17" s="13" t="s">
        <v>310</v>
      </c>
      <c r="E17" s="28">
        <v>2478.9915966386557</v>
      </c>
      <c r="F17" s="26">
        <f t="shared" si="2"/>
        <v>471.00840336134462</v>
      </c>
      <c r="G17" s="27">
        <f t="shared" si="3"/>
        <v>2950.0000000000005</v>
      </c>
      <c r="H17" s="18" t="s">
        <v>311</v>
      </c>
      <c r="I17" s="29">
        <v>1732.7731092436975</v>
      </c>
      <c r="J17" s="11">
        <f t="shared" si="4"/>
        <v>329.22689075630251</v>
      </c>
      <c r="K17" s="19">
        <f t="shared" si="5"/>
        <v>2062</v>
      </c>
      <c r="L17" s="18" t="s">
        <v>312</v>
      </c>
      <c r="M17" s="29">
        <v>2104.201680672269</v>
      </c>
      <c r="N17" s="11">
        <f t="shared" si="6"/>
        <v>399.79831932773118</v>
      </c>
      <c r="O17" s="19">
        <f t="shared" si="7"/>
        <v>2504</v>
      </c>
      <c r="P17" s="20"/>
      <c r="Q17" s="23">
        <f t="shared" si="0"/>
        <v>2105.322128851541</v>
      </c>
      <c r="R17" s="24">
        <f t="shared" si="8"/>
        <v>1732.7731092436975</v>
      </c>
      <c r="S17" s="33">
        <f t="shared" si="9"/>
        <v>2478.9915966386557</v>
      </c>
      <c r="T17" s="41"/>
      <c r="U17" s="43">
        <v>2650</v>
      </c>
      <c r="V17" s="42">
        <f t="shared" si="10"/>
        <v>2997.68</v>
      </c>
      <c r="W17" s="35"/>
      <c r="X17" s="36">
        <v>6048</v>
      </c>
      <c r="Y17" s="24">
        <f t="shared" si="11"/>
        <v>1149.1199999999999</v>
      </c>
      <c r="Z17" s="25">
        <f t="shared" si="12"/>
        <v>7197.12</v>
      </c>
      <c r="AA17" s="37">
        <v>5600</v>
      </c>
      <c r="AB17" s="24">
        <f t="shared" si="13"/>
        <v>1064</v>
      </c>
      <c r="AC17" s="38">
        <f t="shared" si="14"/>
        <v>6664</v>
      </c>
      <c r="AD17" s="36">
        <v>5000</v>
      </c>
      <c r="AE17" s="24">
        <f t="shared" si="15"/>
        <v>950</v>
      </c>
      <c r="AF17" s="25">
        <f t="shared" si="16"/>
        <v>5950</v>
      </c>
      <c r="AH17" s="44">
        <f t="shared" si="17"/>
        <v>4911.42</v>
      </c>
      <c r="AJ17" s="45">
        <f t="shared" si="1"/>
        <v>0.85336603773584907</v>
      </c>
      <c r="AL17" s="5">
        <f t="shared" si="18"/>
        <v>3565.2892836132141</v>
      </c>
      <c r="AM17" s="5">
        <f t="shared" si="19"/>
        <v>6257.550716386786</v>
      </c>
      <c r="AN17" s="5" t="str">
        <f t="shared" si="20"/>
        <v/>
      </c>
      <c r="AO17" s="5">
        <f t="shared" si="21"/>
        <v>6048</v>
      </c>
      <c r="AP17" s="5">
        <f t="shared" si="22"/>
        <v>5600</v>
      </c>
      <c r="AQ17" s="5">
        <f t="shared" si="23"/>
        <v>5000</v>
      </c>
      <c r="AS17" s="39">
        <f t="shared" si="24"/>
        <v>5000</v>
      </c>
      <c r="AT17" s="5">
        <f t="shared" si="25"/>
        <v>4911.42</v>
      </c>
      <c r="AU17" s="5">
        <f t="shared" si="26"/>
        <v>2997.68</v>
      </c>
      <c r="AV17" s="5">
        <f t="shared" si="27"/>
        <v>4746.6670653248084</v>
      </c>
      <c r="AW17" s="5">
        <f t="shared" si="28"/>
        <v>1346.1307163867859</v>
      </c>
      <c r="AX17" s="51">
        <f t="shared" si="29"/>
        <v>0.27408177602135142</v>
      </c>
      <c r="AZ17" s="39">
        <f t="shared" si="30"/>
        <v>4747</v>
      </c>
      <c r="BA17" s="5">
        <f t="shared" si="31"/>
        <v>902</v>
      </c>
      <c r="BB17" s="40">
        <f t="shared" si="32"/>
        <v>5649</v>
      </c>
    </row>
    <row r="18" spans="1:54" ht="30" customHeight="1" x14ac:dyDescent="0.25">
      <c r="A18" s="7">
        <v>16</v>
      </c>
      <c r="B18" s="9" t="s">
        <v>21</v>
      </c>
      <c r="C18" s="1" t="s">
        <v>2</v>
      </c>
      <c r="D18" s="13" t="s">
        <v>313</v>
      </c>
      <c r="E18" s="28">
        <v>7226.8907563025214</v>
      </c>
      <c r="F18" s="26">
        <f t="shared" si="2"/>
        <v>1373.1092436974789</v>
      </c>
      <c r="G18" s="27">
        <f t="shared" si="3"/>
        <v>8600</v>
      </c>
      <c r="H18" s="18" t="s">
        <v>314</v>
      </c>
      <c r="I18" s="29">
        <v>8672.268907563026</v>
      </c>
      <c r="J18" s="11">
        <f t="shared" si="4"/>
        <v>1647.7310924369749</v>
      </c>
      <c r="K18" s="19">
        <f t="shared" si="5"/>
        <v>10320</v>
      </c>
      <c r="L18" s="18" t="s">
        <v>315</v>
      </c>
      <c r="M18" s="29">
        <v>8100.8403361344544</v>
      </c>
      <c r="N18" s="11">
        <f t="shared" si="6"/>
        <v>1539.1596638655465</v>
      </c>
      <c r="O18" s="19">
        <f t="shared" si="7"/>
        <v>9640</v>
      </c>
      <c r="P18" s="20"/>
      <c r="Q18" s="23">
        <f t="shared" si="0"/>
        <v>8000</v>
      </c>
      <c r="R18" s="24">
        <f t="shared" si="8"/>
        <v>7226.8907563025214</v>
      </c>
      <c r="S18" s="33">
        <f t="shared" si="9"/>
        <v>8672.268907563026</v>
      </c>
      <c r="T18" s="41"/>
      <c r="U18" s="43">
        <v>9484</v>
      </c>
      <c r="V18" s="42">
        <f t="shared" si="10"/>
        <v>10728.300799999999</v>
      </c>
      <c r="W18" s="35"/>
      <c r="X18" s="36">
        <v>20805.12</v>
      </c>
      <c r="Y18" s="24">
        <f t="shared" si="11"/>
        <v>3952.9727999999996</v>
      </c>
      <c r="Z18" s="25">
        <f t="shared" si="12"/>
        <v>24758.092799999999</v>
      </c>
      <c r="AA18" s="37">
        <v>19264</v>
      </c>
      <c r="AB18" s="24">
        <f t="shared" si="13"/>
        <v>3660.16</v>
      </c>
      <c r="AC18" s="38">
        <f t="shared" si="14"/>
        <v>22924.16</v>
      </c>
      <c r="AD18" s="36">
        <v>17200</v>
      </c>
      <c r="AE18" s="24">
        <f t="shared" si="15"/>
        <v>3268</v>
      </c>
      <c r="AF18" s="25">
        <f t="shared" si="16"/>
        <v>20468</v>
      </c>
      <c r="AH18" s="44">
        <f t="shared" si="17"/>
        <v>16999.355199999998</v>
      </c>
      <c r="AJ18" s="45">
        <f t="shared" si="1"/>
        <v>0.79242463095740179</v>
      </c>
      <c r="AL18" s="5">
        <f t="shared" si="18"/>
        <v>12565.438819544579</v>
      </c>
      <c r="AM18" s="5">
        <f t="shared" si="19"/>
        <v>21433.271580455417</v>
      </c>
      <c r="AN18" s="5" t="str">
        <f t="shared" si="20"/>
        <v/>
      </c>
      <c r="AO18" s="5">
        <f t="shared" si="21"/>
        <v>20805.12</v>
      </c>
      <c r="AP18" s="5">
        <f t="shared" si="22"/>
        <v>19264</v>
      </c>
      <c r="AQ18" s="5">
        <f t="shared" si="23"/>
        <v>17200</v>
      </c>
      <c r="AS18" s="39">
        <f t="shared" si="24"/>
        <v>17200</v>
      </c>
      <c r="AT18" s="5">
        <f t="shared" si="25"/>
        <v>16999.355199999998</v>
      </c>
      <c r="AU18" s="5">
        <f t="shared" si="26"/>
        <v>10728.300799999999</v>
      </c>
      <c r="AV18" s="5">
        <f t="shared" si="27"/>
        <v>16490.88719116549</v>
      </c>
      <c r="AW18" s="5">
        <f t="shared" si="28"/>
        <v>4433.9163804554182</v>
      </c>
      <c r="AX18" s="51">
        <f t="shared" si="29"/>
        <v>0.26082850368674093</v>
      </c>
      <c r="AZ18" s="39">
        <f t="shared" si="30"/>
        <v>16491</v>
      </c>
      <c r="BA18" s="5">
        <f t="shared" si="31"/>
        <v>3133</v>
      </c>
      <c r="BB18" s="40">
        <f t="shared" si="32"/>
        <v>19624</v>
      </c>
    </row>
    <row r="19" spans="1:54" ht="30" customHeight="1" x14ac:dyDescent="0.25">
      <c r="A19" s="7">
        <v>17</v>
      </c>
      <c r="B19" s="9" t="s">
        <v>22</v>
      </c>
      <c r="C19" s="1" t="s">
        <v>2</v>
      </c>
      <c r="D19" s="13" t="s">
        <v>316</v>
      </c>
      <c r="E19" s="28">
        <v>9159.6638655462193</v>
      </c>
      <c r="F19" s="26">
        <f t="shared" si="2"/>
        <v>1740.3361344537816</v>
      </c>
      <c r="G19" s="27">
        <f t="shared" si="3"/>
        <v>10900</v>
      </c>
      <c r="H19" s="18" t="s">
        <v>317</v>
      </c>
      <c r="I19" s="29">
        <v>8319.3277310924368</v>
      </c>
      <c r="J19" s="11">
        <f t="shared" si="4"/>
        <v>1580.6722689075632</v>
      </c>
      <c r="K19" s="19">
        <f t="shared" si="5"/>
        <v>9900</v>
      </c>
      <c r="L19" s="18" t="s">
        <v>318</v>
      </c>
      <c r="M19" s="29">
        <v>8100.8403361344544</v>
      </c>
      <c r="N19" s="11">
        <f t="shared" si="6"/>
        <v>1539.1596638655465</v>
      </c>
      <c r="O19" s="19">
        <f t="shared" si="7"/>
        <v>9640</v>
      </c>
      <c r="P19" s="20"/>
      <c r="Q19" s="23">
        <f t="shared" si="0"/>
        <v>8526.610644257702</v>
      </c>
      <c r="R19" s="24">
        <f t="shared" si="8"/>
        <v>8100.8403361344544</v>
      </c>
      <c r="S19" s="33">
        <f t="shared" si="9"/>
        <v>9159.6638655462193</v>
      </c>
      <c r="T19" s="41"/>
      <c r="U19" s="43">
        <v>9900</v>
      </c>
      <c r="V19" s="42">
        <f t="shared" si="10"/>
        <v>11198.88</v>
      </c>
      <c r="W19" s="35"/>
      <c r="X19" s="36">
        <v>22982.400000000001</v>
      </c>
      <c r="Y19" s="24">
        <f t="shared" si="11"/>
        <v>4366.6559999999999</v>
      </c>
      <c r="Z19" s="25">
        <f t="shared" si="12"/>
        <v>27349.056</v>
      </c>
      <c r="AA19" s="37">
        <v>21280</v>
      </c>
      <c r="AB19" s="24">
        <f t="shared" si="13"/>
        <v>4043.2</v>
      </c>
      <c r="AC19" s="38">
        <f t="shared" si="14"/>
        <v>25323.200000000001</v>
      </c>
      <c r="AD19" s="36">
        <v>19000</v>
      </c>
      <c r="AE19" s="24">
        <f t="shared" si="15"/>
        <v>3610</v>
      </c>
      <c r="AF19" s="25">
        <f t="shared" si="16"/>
        <v>22610</v>
      </c>
      <c r="AH19" s="44">
        <f t="shared" si="17"/>
        <v>18615.32</v>
      </c>
      <c r="AJ19" s="45">
        <f t="shared" si="1"/>
        <v>0.88033535353535353</v>
      </c>
      <c r="AL19" s="5">
        <f t="shared" si="18"/>
        <v>13408.802667374151</v>
      </c>
      <c r="AM19" s="5">
        <f t="shared" si="19"/>
        <v>23821.837332625848</v>
      </c>
      <c r="AN19" s="5" t="str">
        <f t="shared" si="20"/>
        <v/>
      </c>
      <c r="AO19" s="5">
        <f t="shared" si="21"/>
        <v>22982.400000000001</v>
      </c>
      <c r="AP19" s="5">
        <f t="shared" si="22"/>
        <v>21280</v>
      </c>
      <c r="AQ19" s="5">
        <f t="shared" si="23"/>
        <v>19000</v>
      </c>
      <c r="AS19" s="39">
        <f t="shared" si="24"/>
        <v>19000</v>
      </c>
      <c r="AT19" s="5">
        <f t="shared" si="25"/>
        <v>18615.32</v>
      </c>
      <c r="AU19" s="5">
        <f t="shared" si="26"/>
        <v>11198.88</v>
      </c>
      <c r="AV19" s="5">
        <f t="shared" si="27"/>
        <v>17960.72232555733</v>
      </c>
      <c r="AW19" s="5">
        <f t="shared" si="28"/>
        <v>5206.5173326258482</v>
      </c>
      <c r="AX19" s="51">
        <f t="shared" si="29"/>
        <v>0.27968991844490709</v>
      </c>
      <c r="AZ19" s="39">
        <f t="shared" si="30"/>
        <v>17961</v>
      </c>
      <c r="BA19" s="5">
        <f t="shared" si="31"/>
        <v>3413</v>
      </c>
      <c r="BB19" s="40">
        <f t="shared" si="32"/>
        <v>21374</v>
      </c>
    </row>
    <row r="20" spans="1:54" ht="30" customHeight="1" x14ac:dyDescent="0.25">
      <c r="A20" s="7">
        <v>18</v>
      </c>
      <c r="B20" s="9" t="s">
        <v>23</v>
      </c>
      <c r="C20" s="1" t="s">
        <v>2</v>
      </c>
      <c r="D20" s="13" t="s">
        <v>319</v>
      </c>
      <c r="E20" s="28">
        <v>5168.0672268907565</v>
      </c>
      <c r="F20" s="26">
        <f t="shared" si="2"/>
        <v>981.93277310924373</v>
      </c>
      <c r="G20" s="27">
        <f t="shared" si="3"/>
        <v>6150</v>
      </c>
      <c r="H20" s="18" t="s">
        <v>320</v>
      </c>
      <c r="I20" s="29">
        <v>4957.9831932773113</v>
      </c>
      <c r="J20" s="11">
        <f t="shared" si="4"/>
        <v>942.01680672268924</v>
      </c>
      <c r="K20" s="19">
        <f t="shared" si="5"/>
        <v>5900.0000000000009</v>
      </c>
      <c r="L20" s="18" t="s">
        <v>321</v>
      </c>
      <c r="M20" s="29">
        <v>3764.7058823529414</v>
      </c>
      <c r="N20" s="11">
        <f t="shared" si="6"/>
        <v>715.2941176470589</v>
      </c>
      <c r="O20" s="19">
        <f t="shared" si="7"/>
        <v>4480</v>
      </c>
      <c r="P20" s="20"/>
      <c r="Q20" s="23">
        <f t="shared" si="0"/>
        <v>4630.2521008403355</v>
      </c>
      <c r="R20" s="24">
        <f t="shared" si="8"/>
        <v>3764.7058823529414</v>
      </c>
      <c r="S20" s="33">
        <f t="shared" si="9"/>
        <v>5168.0672268907565</v>
      </c>
      <c r="T20" s="41"/>
      <c r="U20" s="43">
        <v>5400</v>
      </c>
      <c r="V20" s="42">
        <f t="shared" si="10"/>
        <v>6108.48</v>
      </c>
      <c r="W20" s="35"/>
      <c r="X20" s="36">
        <v>14757.12</v>
      </c>
      <c r="Y20" s="24">
        <f t="shared" si="11"/>
        <v>2803.8528000000001</v>
      </c>
      <c r="Z20" s="25">
        <f t="shared" si="12"/>
        <v>17560.9728</v>
      </c>
      <c r="AA20" s="37">
        <v>13664</v>
      </c>
      <c r="AB20" s="24">
        <f t="shared" si="13"/>
        <v>2596.16</v>
      </c>
      <c r="AC20" s="38">
        <f t="shared" si="14"/>
        <v>16260.16</v>
      </c>
      <c r="AD20" s="36">
        <v>12200</v>
      </c>
      <c r="AE20" s="24">
        <f t="shared" si="15"/>
        <v>2318</v>
      </c>
      <c r="AF20" s="25">
        <f t="shared" si="16"/>
        <v>14518</v>
      </c>
      <c r="AH20" s="44">
        <f t="shared" si="17"/>
        <v>11682.4</v>
      </c>
      <c r="AJ20" s="45">
        <f t="shared" si="1"/>
        <v>1.1634074074074074</v>
      </c>
      <c r="AL20" s="5">
        <f t="shared" si="18"/>
        <v>7821.6083901182465</v>
      </c>
      <c r="AM20" s="5">
        <f t="shared" si="19"/>
        <v>15543.191609881753</v>
      </c>
      <c r="AN20" s="5" t="str">
        <f t="shared" si="20"/>
        <v/>
      </c>
      <c r="AO20" s="5">
        <f t="shared" si="21"/>
        <v>14757.12</v>
      </c>
      <c r="AP20" s="5">
        <f t="shared" si="22"/>
        <v>13664</v>
      </c>
      <c r="AQ20" s="5">
        <f t="shared" si="23"/>
        <v>12200</v>
      </c>
      <c r="AS20" s="39">
        <f t="shared" si="24"/>
        <v>12200</v>
      </c>
      <c r="AT20" s="5">
        <f t="shared" si="25"/>
        <v>11682.4</v>
      </c>
      <c r="AU20" s="5">
        <f t="shared" si="26"/>
        <v>6108.48</v>
      </c>
      <c r="AV20" s="5">
        <f t="shared" si="27"/>
        <v>11071.796944695045</v>
      </c>
      <c r="AW20" s="5">
        <f t="shared" si="28"/>
        <v>3860.7916098817536</v>
      </c>
      <c r="AX20" s="51">
        <f t="shared" si="29"/>
        <v>0.33047932016381509</v>
      </c>
      <c r="AZ20" s="39">
        <f t="shared" si="30"/>
        <v>11072</v>
      </c>
      <c r="BA20" s="5">
        <f t="shared" si="31"/>
        <v>2104</v>
      </c>
      <c r="BB20" s="40">
        <f t="shared" si="32"/>
        <v>13176</v>
      </c>
    </row>
    <row r="21" spans="1:54" ht="30" customHeight="1" x14ac:dyDescent="0.25">
      <c r="A21" s="7">
        <v>19</v>
      </c>
      <c r="B21" s="9" t="s">
        <v>24</v>
      </c>
      <c r="C21" s="1" t="s">
        <v>2</v>
      </c>
      <c r="D21" s="13" t="s">
        <v>322</v>
      </c>
      <c r="E21" s="28">
        <v>3529.4117647058824</v>
      </c>
      <c r="F21" s="26">
        <f t="shared" si="2"/>
        <v>670.58823529411757</v>
      </c>
      <c r="G21" s="27">
        <f t="shared" si="3"/>
        <v>4200</v>
      </c>
      <c r="H21" s="18"/>
      <c r="I21" s="29">
        <v>0</v>
      </c>
      <c r="J21" s="11">
        <f t="shared" si="4"/>
        <v>0</v>
      </c>
      <c r="K21" s="19">
        <f t="shared" si="5"/>
        <v>0</v>
      </c>
      <c r="L21" s="18"/>
      <c r="M21" s="29">
        <v>0</v>
      </c>
      <c r="N21" s="11">
        <f t="shared" si="6"/>
        <v>0</v>
      </c>
      <c r="O21" s="19">
        <f t="shared" si="7"/>
        <v>0</v>
      </c>
      <c r="P21" s="20"/>
      <c r="Q21" s="23">
        <f t="shared" si="0"/>
        <v>1176.4705882352941</v>
      </c>
      <c r="R21" s="24">
        <f t="shared" si="8"/>
        <v>0</v>
      </c>
      <c r="S21" s="33">
        <f t="shared" si="9"/>
        <v>3529.4117647058824</v>
      </c>
      <c r="T21" s="41"/>
      <c r="U21" s="43">
        <v>3699</v>
      </c>
      <c r="V21" s="42">
        <f t="shared" si="10"/>
        <v>4184.3087999999998</v>
      </c>
      <c r="W21" s="35"/>
      <c r="X21" s="36">
        <v>10886.4</v>
      </c>
      <c r="Y21" s="24">
        <f t="shared" si="11"/>
        <v>2068.4160000000002</v>
      </c>
      <c r="Z21" s="25">
        <f t="shared" si="12"/>
        <v>12954.815999999999</v>
      </c>
      <c r="AA21" s="37">
        <v>10080</v>
      </c>
      <c r="AB21" s="24">
        <f t="shared" si="13"/>
        <v>1915.2</v>
      </c>
      <c r="AC21" s="38">
        <f t="shared" si="14"/>
        <v>11995.2</v>
      </c>
      <c r="AD21" s="36">
        <v>9000</v>
      </c>
      <c r="AE21" s="24">
        <f t="shared" si="15"/>
        <v>1710</v>
      </c>
      <c r="AF21" s="25">
        <f t="shared" si="16"/>
        <v>10710</v>
      </c>
      <c r="AH21" s="44">
        <f t="shared" si="17"/>
        <v>8537.6772000000001</v>
      </c>
      <c r="AJ21" s="45">
        <f t="shared" si="1"/>
        <v>1.3081041362530414</v>
      </c>
      <c r="AL21" s="5">
        <f t="shared" si="18"/>
        <v>5534.300366713951</v>
      </c>
      <c r="AM21" s="5">
        <f t="shared" si="19"/>
        <v>11541.054033286049</v>
      </c>
      <c r="AN21" s="5" t="str">
        <f t="shared" si="20"/>
        <v/>
      </c>
      <c r="AO21" s="5">
        <f t="shared" si="21"/>
        <v>10886.4</v>
      </c>
      <c r="AP21" s="5">
        <f t="shared" si="22"/>
        <v>10080</v>
      </c>
      <c r="AQ21" s="5">
        <f t="shared" si="23"/>
        <v>9000</v>
      </c>
      <c r="AS21" s="39">
        <f t="shared" si="24"/>
        <v>9000</v>
      </c>
      <c r="AT21" s="5">
        <f t="shared" si="25"/>
        <v>8537.6772000000001</v>
      </c>
      <c r="AU21" s="5">
        <f t="shared" si="26"/>
        <v>4184.3087999999998</v>
      </c>
      <c r="AV21" s="5">
        <f t="shared" si="27"/>
        <v>8017.7546848003913</v>
      </c>
      <c r="AW21" s="5">
        <f t="shared" si="28"/>
        <v>3003.3768332860495</v>
      </c>
      <c r="AX21" s="51">
        <f t="shared" si="29"/>
        <v>0.35177915057341935</v>
      </c>
      <c r="AZ21" s="39">
        <f t="shared" si="30"/>
        <v>8018</v>
      </c>
      <c r="BA21" s="5">
        <f t="shared" si="31"/>
        <v>1523</v>
      </c>
      <c r="BB21" s="40">
        <f t="shared" si="32"/>
        <v>9541</v>
      </c>
    </row>
    <row r="22" spans="1:54" ht="30" customHeight="1" x14ac:dyDescent="0.25">
      <c r="A22" s="7">
        <v>20</v>
      </c>
      <c r="B22" s="9" t="s">
        <v>25</v>
      </c>
      <c r="C22" s="1" t="s">
        <v>2</v>
      </c>
      <c r="D22" s="13" t="s">
        <v>323</v>
      </c>
      <c r="E22" s="28">
        <v>3649.5798319327732</v>
      </c>
      <c r="F22" s="26">
        <f t="shared" si="2"/>
        <v>693.42016806722688</v>
      </c>
      <c r="G22" s="27">
        <f t="shared" si="3"/>
        <v>4343</v>
      </c>
      <c r="H22" s="18" t="s">
        <v>324</v>
      </c>
      <c r="I22" s="29">
        <v>4957.9831932773113</v>
      </c>
      <c r="J22" s="11">
        <f t="shared" si="4"/>
        <v>942.01680672268924</v>
      </c>
      <c r="K22" s="19">
        <f t="shared" si="5"/>
        <v>5900.0000000000009</v>
      </c>
      <c r="L22" s="18"/>
      <c r="M22" s="29">
        <v>0</v>
      </c>
      <c r="N22" s="11">
        <f t="shared" si="6"/>
        <v>0</v>
      </c>
      <c r="O22" s="19">
        <f t="shared" si="7"/>
        <v>0</v>
      </c>
      <c r="P22" s="20"/>
      <c r="Q22" s="23">
        <f t="shared" si="0"/>
        <v>2869.1876750700285</v>
      </c>
      <c r="R22" s="24">
        <f t="shared" si="8"/>
        <v>0</v>
      </c>
      <c r="S22" s="33">
        <f t="shared" si="9"/>
        <v>4957.9831932773113</v>
      </c>
      <c r="T22" s="41"/>
      <c r="U22" s="43">
        <v>5450</v>
      </c>
      <c r="V22" s="42">
        <f t="shared" si="10"/>
        <v>6165.04</v>
      </c>
      <c r="W22" s="35"/>
      <c r="X22" s="36">
        <v>11975.04</v>
      </c>
      <c r="Y22" s="24">
        <f t="shared" si="11"/>
        <v>2275.2575999999999</v>
      </c>
      <c r="Z22" s="25">
        <f t="shared" si="12"/>
        <v>14250.297600000002</v>
      </c>
      <c r="AA22" s="37">
        <v>11088</v>
      </c>
      <c r="AB22" s="24">
        <f t="shared" si="13"/>
        <v>2106.7199999999998</v>
      </c>
      <c r="AC22" s="38">
        <f t="shared" si="14"/>
        <v>13194.72</v>
      </c>
      <c r="AD22" s="36">
        <v>9900</v>
      </c>
      <c r="AE22" s="24">
        <f t="shared" si="15"/>
        <v>1881</v>
      </c>
      <c r="AF22" s="25">
        <f t="shared" si="16"/>
        <v>11781</v>
      </c>
      <c r="AH22" s="44">
        <f t="shared" si="17"/>
        <v>9782.02</v>
      </c>
      <c r="AJ22" s="45">
        <f t="shared" si="1"/>
        <v>0.7948660550458716</v>
      </c>
      <c r="AL22" s="5">
        <f t="shared" si="18"/>
        <v>7225.2392062673807</v>
      </c>
      <c r="AM22" s="5">
        <f t="shared" si="19"/>
        <v>12338.80079373262</v>
      </c>
      <c r="AN22" s="5" t="str">
        <f t="shared" si="20"/>
        <v/>
      </c>
      <c r="AO22" s="5">
        <f t="shared" si="21"/>
        <v>11975.04</v>
      </c>
      <c r="AP22" s="5">
        <f t="shared" si="22"/>
        <v>11088</v>
      </c>
      <c r="AQ22" s="5">
        <f t="shared" si="23"/>
        <v>9900</v>
      </c>
      <c r="AS22" s="39">
        <f t="shared" si="24"/>
        <v>9900</v>
      </c>
      <c r="AT22" s="5">
        <f t="shared" si="25"/>
        <v>9782.02</v>
      </c>
      <c r="AU22" s="5">
        <f t="shared" si="26"/>
        <v>6165.04</v>
      </c>
      <c r="AV22" s="5">
        <f t="shared" si="27"/>
        <v>9488.0140872843313</v>
      </c>
      <c r="AW22" s="5">
        <f t="shared" si="28"/>
        <v>2556.7807937326193</v>
      </c>
      <c r="AX22" s="51">
        <f t="shared" si="29"/>
        <v>0.26137554346981701</v>
      </c>
      <c r="AZ22" s="39">
        <f t="shared" si="30"/>
        <v>9488</v>
      </c>
      <c r="BA22" s="5">
        <f t="shared" si="31"/>
        <v>1803</v>
      </c>
      <c r="BB22" s="40">
        <f t="shared" si="32"/>
        <v>11291</v>
      </c>
    </row>
    <row r="23" spans="1:54" ht="30" customHeight="1" x14ac:dyDescent="0.25">
      <c r="A23" s="7">
        <v>21</v>
      </c>
      <c r="B23" s="9" t="s">
        <v>26</v>
      </c>
      <c r="C23" s="1" t="s">
        <v>2</v>
      </c>
      <c r="D23" s="13" t="s">
        <v>325</v>
      </c>
      <c r="E23" s="28">
        <v>4957.9831932773113</v>
      </c>
      <c r="F23" s="26">
        <f t="shared" si="2"/>
        <v>942.01680672268924</v>
      </c>
      <c r="G23" s="27">
        <f t="shared" si="3"/>
        <v>5900.0000000000009</v>
      </c>
      <c r="H23" s="18" t="s">
        <v>326</v>
      </c>
      <c r="I23" s="29">
        <v>3803.3613445378155</v>
      </c>
      <c r="J23" s="11">
        <f t="shared" si="4"/>
        <v>722.63865546218494</v>
      </c>
      <c r="K23" s="19">
        <f t="shared" si="5"/>
        <v>4526</v>
      </c>
      <c r="L23" s="18" t="s">
        <v>327</v>
      </c>
      <c r="M23" s="29">
        <v>3327.7310924369749</v>
      </c>
      <c r="N23" s="11">
        <f t="shared" si="6"/>
        <v>632.26890756302521</v>
      </c>
      <c r="O23" s="19">
        <f t="shared" si="7"/>
        <v>3960</v>
      </c>
      <c r="P23" s="20"/>
      <c r="Q23" s="23">
        <f t="shared" si="0"/>
        <v>4029.6918767507</v>
      </c>
      <c r="R23" s="24">
        <f t="shared" si="8"/>
        <v>3327.7310924369749</v>
      </c>
      <c r="S23" s="33">
        <f t="shared" si="9"/>
        <v>4957.9831932773113</v>
      </c>
      <c r="T23" s="41"/>
      <c r="U23" s="43">
        <v>5756</v>
      </c>
      <c r="V23" s="42">
        <f t="shared" si="10"/>
        <v>6511.1872000000003</v>
      </c>
      <c r="W23" s="35"/>
      <c r="X23" s="36">
        <v>14273.28</v>
      </c>
      <c r="Y23" s="24">
        <f t="shared" si="11"/>
        <v>2711.9232000000002</v>
      </c>
      <c r="Z23" s="25">
        <f t="shared" si="12"/>
        <v>16985.2032</v>
      </c>
      <c r="AA23" s="37">
        <v>13216</v>
      </c>
      <c r="AB23" s="24">
        <f t="shared" si="13"/>
        <v>2511.04</v>
      </c>
      <c r="AC23" s="38">
        <f t="shared" si="14"/>
        <v>15727.04</v>
      </c>
      <c r="AD23" s="36">
        <v>11800</v>
      </c>
      <c r="AE23" s="24">
        <f t="shared" si="15"/>
        <v>2242</v>
      </c>
      <c r="AF23" s="25">
        <f t="shared" si="16"/>
        <v>14042</v>
      </c>
      <c r="AH23" s="44">
        <f t="shared" si="17"/>
        <v>11450.1168</v>
      </c>
      <c r="AJ23" s="45">
        <f t="shared" si="1"/>
        <v>0.98924892286309929</v>
      </c>
      <c r="AL23" s="5">
        <f t="shared" si="18"/>
        <v>8005.1186008096192</v>
      </c>
      <c r="AM23" s="5">
        <f t="shared" si="19"/>
        <v>14895.11499919038</v>
      </c>
      <c r="AN23" s="5" t="str">
        <f t="shared" si="20"/>
        <v/>
      </c>
      <c r="AO23" s="5">
        <f t="shared" si="21"/>
        <v>14273.28</v>
      </c>
      <c r="AP23" s="5">
        <f t="shared" si="22"/>
        <v>13216</v>
      </c>
      <c r="AQ23" s="5">
        <f t="shared" si="23"/>
        <v>11800</v>
      </c>
      <c r="AS23" s="39">
        <f t="shared" si="24"/>
        <v>11800</v>
      </c>
      <c r="AT23" s="5">
        <f t="shared" si="25"/>
        <v>11450.1168</v>
      </c>
      <c r="AU23" s="5">
        <f t="shared" si="26"/>
        <v>6511.1872000000003</v>
      </c>
      <c r="AV23" s="5">
        <f t="shared" si="27"/>
        <v>10972.144060696755</v>
      </c>
      <c r="AW23" s="5">
        <f t="shared" si="28"/>
        <v>3444.998199190381</v>
      </c>
      <c r="AX23" s="51">
        <f t="shared" si="29"/>
        <v>0.30087013603130941</v>
      </c>
      <c r="AZ23" s="39">
        <f t="shared" si="30"/>
        <v>10972</v>
      </c>
      <c r="BA23" s="5">
        <f t="shared" si="31"/>
        <v>2085</v>
      </c>
      <c r="BB23" s="40">
        <f t="shared" si="32"/>
        <v>13057</v>
      </c>
    </row>
    <row r="24" spans="1:54" ht="30" customHeight="1" x14ac:dyDescent="0.25">
      <c r="A24" s="7">
        <v>22</v>
      </c>
      <c r="B24" s="9" t="s">
        <v>27</v>
      </c>
      <c r="C24" s="1" t="s">
        <v>2</v>
      </c>
      <c r="D24" s="13" t="s">
        <v>328</v>
      </c>
      <c r="E24" s="28">
        <v>4537.8151260504201</v>
      </c>
      <c r="F24" s="26">
        <f t="shared" si="2"/>
        <v>862.18487394957981</v>
      </c>
      <c r="G24" s="27">
        <f t="shared" si="3"/>
        <v>5400</v>
      </c>
      <c r="H24" s="18" t="s">
        <v>329</v>
      </c>
      <c r="I24" s="29">
        <v>11167.226890756303</v>
      </c>
      <c r="J24" s="11">
        <f t="shared" si="4"/>
        <v>2121.7731092436975</v>
      </c>
      <c r="K24" s="19">
        <f t="shared" si="5"/>
        <v>13289</v>
      </c>
      <c r="L24" s="18" t="s">
        <v>330</v>
      </c>
      <c r="M24" s="29">
        <v>12815.966386554623</v>
      </c>
      <c r="N24" s="11">
        <f t="shared" si="6"/>
        <v>2435.0336134453783</v>
      </c>
      <c r="O24" s="19">
        <f t="shared" si="7"/>
        <v>15251</v>
      </c>
      <c r="P24" s="20"/>
      <c r="Q24" s="23">
        <f t="shared" si="0"/>
        <v>9507.0028011204486</v>
      </c>
      <c r="R24" s="24">
        <f t="shared" si="8"/>
        <v>4537.8151260504201</v>
      </c>
      <c r="S24" s="33">
        <f t="shared" si="9"/>
        <v>12815.966386554623</v>
      </c>
      <c r="T24" s="41"/>
      <c r="U24" s="43">
        <v>16648</v>
      </c>
      <c r="V24" s="42">
        <f t="shared" si="10"/>
        <v>18832.2176</v>
      </c>
      <c r="W24" s="35"/>
      <c r="X24" s="36">
        <v>32659.200000000001</v>
      </c>
      <c r="Y24" s="24">
        <f t="shared" si="11"/>
        <v>6205.2480000000005</v>
      </c>
      <c r="Z24" s="25">
        <f t="shared" si="12"/>
        <v>38864.448000000004</v>
      </c>
      <c r="AA24" s="37">
        <v>30240</v>
      </c>
      <c r="AB24" s="24">
        <f t="shared" si="13"/>
        <v>5745.6</v>
      </c>
      <c r="AC24" s="38">
        <f t="shared" si="14"/>
        <v>35985.599999999999</v>
      </c>
      <c r="AD24" s="36">
        <v>27000</v>
      </c>
      <c r="AE24" s="24">
        <f t="shared" si="15"/>
        <v>5130</v>
      </c>
      <c r="AF24" s="25">
        <f t="shared" si="16"/>
        <v>32130</v>
      </c>
      <c r="AH24" s="44">
        <f t="shared" si="17"/>
        <v>27182.8544</v>
      </c>
      <c r="AJ24" s="45">
        <f t="shared" si="1"/>
        <v>0.63280000000000003</v>
      </c>
      <c r="AL24" s="5">
        <f t="shared" si="18"/>
        <v>21152.291379094124</v>
      </c>
      <c r="AM24" s="5">
        <f t="shared" si="19"/>
        <v>33213.417420905876</v>
      </c>
      <c r="AN24" s="5" t="str">
        <f t="shared" si="20"/>
        <v/>
      </c>
      <c r="AO24" s="5">
        <f t="shared" si="21"/>
        <v>32659.200000000001</v>
      </c>
      <c r="AP24" s="5">
        <f t="shared" si="22"/>
        <v>30240</v>
      </c>
      <c r="AQ24" s="5">
        <f t="shared" si="23"/>
        <v>27000</v>
      </c>
      <c r="AS24" s="39">
        <f t="shared" si="24"/>
        <v>27000</v>
      </c>
      <c r="AT24" s="5">
        <f t="shared" si="25"/>
        <v>27182.8544</v>
      </c>
      <c r="AU24" s="5">
        <f t="shared" si="26"/>
        <v>18832.2176</v>
      </c>
      <c r="AV24" s="5">
        <f t="shared" si="27"/>
        <v>26620.311876068648</v>
      </c>
      <c r="AW24" s="5">
        <f t="shared" si="28"/>
        <v>6030.5630209058781</v>
      </c>
      <c r="AX24" s="51">
        <f t="shared" si="29"/>
        <v>0.22185172065321729</v>
      </c>
      <c r="AZ24" s="39">
        <f t="shared" si="30"/>
        <v>26620</v>
      </c>
      <c r="BA24" s="5">
        <f t="shared" si="31"/>
        <v>5058</v>
      </c>
      <c r="BB24" s="40">
        <f t="shared" si="32"/>
        <v>31678</v>
      </c>
    </row>
    <row r="25" spans="1:54" ht="30" customHeight="1" x14ac:dyDescent="0.25">
      <c r="A25" s="7">
        <v>23</v>
      </c>
      <c r="B25" s="9" t="s">
        <v>28</v>
      </c>
      <c r="C25" s="1" t="s">
        <v>2</v>
      </c>
      <c r="D25" s="13" t="s">
        <v>331</v>
      </c>
      <c r="E25" s="28">
        <v>4873.9495798319331</v>
      </c>
      <c r="F25" s="26">
        <f t="shared" si="2"/>
        <v>926.05042016806726</v>
      </c>
      <c r="G25" s="27">
        <f t="shared" si="3"/>
        <v>5800</v>
      </c>
      <c r="H25" s="18" t="s">
        <v>332</v>
      </c>
      <c r="I25" s="29">
        <v>3803.3613445378155</v>
      </c>
      <c r="J25" s="11">
        <f t="shared" si="4"/>
        <v>722.63865546218494</v>
      </c>
      <c r="K25" s="19">
        <f t="shared" si="5"/>
        <v>4526</v>
      </c>
      <c r="L25" s="18" t="s">
        <v>333</v>
      </c>
      <c r="M25" s="29">
        <v>3706.7226890756306</v>
      </c>
      <c r="N25" s="11">
        <f t="shared" si="6"/>
        <v>704.27731092436977</v>
      </c>
      <c r="O25" s="19">
        <f t="shared" si="7"/>
        <v>4411</v>
      </c>
      <c r="P25" s="20"/>
      <c r="Q25" s="23">
        <f t="shared" si="0"/>
        <v>4128.0112044817934</v>
      </c>
      <c r="R25" s="24">
        <f t="shared" si="8"/>
        <v>3706.7226890756306</v>
      </c>
      <c r="S25" s="33">
        <f t="shared" si="9"/>
        <v>4873.9495798319331</v>
      </c>
      <c r="T25" s="41"/>
      <c r="U25" s="43">
        <v>5550</v>
      </c>
      <c r="V25" s="42">
        <f t="shared" si="10"/>
        <v>6278.16</v>
      </c>
      <c r="W25" s="35"/>
      <c r="X25" s="36">
        <v>16450.560000000001</v>
      </c>
      <c r="Y25" s="24">
        <f t="shared" si="11"/>
        <v>3125.6064000000001</v>
      </c>
      <c r="Z25" s="25">
        <f t="shared" si="12"/>
        <v>19576.166400000002</v>
      </c>
      <c r="AA25" s="37">
        <v>15232</v>
      </c>
      <c r="AB25" s="24">
        <f t="shared" si="13"/>
        <v>2894.08</v>
      </c>
      <c r="AC25" s="38">
        <f t="shared" si="14"/>
        <v>18126.080000000002</v>
      </c>
      <c r="AD25" s="36">
        <v>13600</v>
      </c>
      <c r="AE25" s="24">
        <f t="shared" si="15"/>
        <v>2584</v>
      </c>
      <c r="AF25" s="25">
        <f t="shared" si="16"/>
        <v>16184</v>
      </c>
      <c r="AH25" s="44">
        <f t="shared" si="17"/>
        <v>12890.18</v>
      </c>
      <c r="AJ25" s="45">
        <f t="shared" si="1"/>
        <v>1.3225549549549549</v>
      </c>
      <c r="AL25" s="5">
        <f t="shared" si="18"/>
        <v>8330.0966831588121</v>
      </c>
      <c r="AM25" s="5">
        <f t="shared" si="19"/>
        <v>17450.263316841188</v>
      </c>
      <c r="AN25" s="5" t="str">
        <f t="shared" si="20"/>
        <v/>
      </c>
      <c r="AO25" s="5">
        <f t="shared" si="21"/>
        <v>16450.560000000001</v>
      </c>
      <c r="AP25" s="5">
        <f t="shared" si="22"/>
        <v>15232</v>
      </c>
      <c r="AQ25" s="5">
        <f t="shared" si="23"/>
        <v>13600</v>
      </c>
      <c r="AS25" s="39">
        <f t="shared" si="24"/>
        <v>13600</v>
      </c>
      <c r="AT25" s="5">
        <f t="shared" si="25"/>
        <v>12890.18</v>
      </c>
      <c r="AU25" s="5">
        <f t="shared" si="26"/>
        <v>6278.16</v>
      </c>
      <c r="AV25" s="5">
        <f t="shared" si="27"/>
        <v>12094.202232995107</v>
      </c>
      <c r="AW25" s="5">
        <f t="shared" si="28"/>
        <v>4560.0833168411882</v>
      </c>
      <c r="AX25" s="51">
        <f t="shared" si="29"/>
        <v>0.3537641302791108</v>
      </c>
      <c r="AZ25" s="39">
        <f t="shared" si="30"/>
        <v>12094</v>
      </c>
      <c r="BA25" s="5">
        <f t="shared" si="31"/>
        <v>2298</v>
      </c>
      <c r="BB25" s="40">
        <f t="shared" si="32"/>
        <v>14392</v>
      </c>
    </row>
    <row r="26" spans="1:54" ht="30" customHeight="1" x14ac:dyDescent="0.25">
      <c r="A26" s="7">
        <v>24</v>
      </c>
      <c r="B26" s="9" t="s">
        <v>29</v>
      </c>
      <c r="C26" s="1" t="s">
        <v>2</v>
      </c>
      <c r="D26" s="13"/>
      <c r="E26" s="28">
        <v>0</v>
      </c>
      <c r="F26" s="26">
        <f t="shared" si="2"/>
        <v>0</v>
      </c>
      <c r="G26" s="27">
        <f t="shared" si="3"/>
        <v>0</v>
      </c>
      <c r="H26" s="18"/>
      <c r="I26" s="29">
        <v>0</v>
      </c>
      <c r="J26" s="11">
        <f t="shared" si="4"/>
        <v>0</v>
      </c>
      <c r="K26" s="19">
        <f t="shared" si="5"/>
        <v>0</v>
      </c>
      <c r="L26" s="18"/>
      <c r="M26" s="29">
        <v>0</v>
      </c>
      <c r="N26" s="11">
        <f t="shared" si="6"/>
        <v>0</v>
      </c>
      <c r="O26" s="19">
        <f t="shared" si="7"/>
        <v>0</v>
      </c>
      <c r="P26" s="20"/>
      <c r="Q26" s="23">
        <f t="shared" si="0"/>
        <v>0</v>
      </c>
      <c r="R26" s="24">
        <f t="shared" si="8"/>
        <v>0</v>
      </c>
      <c r="S26" s="33">
        <f t="shared" si="9"/>
        <v>0</v>
      </c>
      <c r="T26" s="41"/>
      <c r="U26" s="43">
        <v>638</v>
      </c>
      <c r="V26" s="42">
        <f t="shared" si="10"/>
        <v>721.7056</v>
      </c>
      <c r="W26" s="35"/>
      <c r="X26" s="36">
        <v>3628.8</v>
      </c>
      <c r="Y26" s="24">
        <f t="shared" si="11"/>
        <v>689.47199999999998</v>
      </c>
      <c r="Z26" s="25">
        <f t="shared" si="12"/>
        <v>4318.2719999999999</v>
      </c>
      <c r="AA26" s="37">
        <v>3360</v>
      </c>
      <c r="AB26" s="24">
        <f t="shared" si="13"/>
        <v>638.4</v>
      </c>
      <c r="AC26" s="38">
        <f t="shared" si="14"/>
        <v>3998.4</v>
      </c>
      <c r="AD26" s="36">
        <v>3000</v>
      </c>
      <c r="AE26" s="24">
        <f t="shared" si="15"/>
        <v>570</v>
      </c>
      <c r="AF26" s="25">
        <f t="shared" si="16"/>
        <v>3570</v>
      </c>
      <c r="AH26" s="44">
        <f t="shared" si="17"/>
        <v>2677.6264000000001</v>
      </c>
      <c r="AJ26" s="45">
        <f t="shared" si="1"/>
        <v>3.1969065830721006</v>
      </c>
      <c r="AL26" s="5">
        <f t="shared" si="18"/>
        <v>1348.4768145929095</v>
      </c>
      <c r="AM26" s="5">
        <f t="shared" si="19"/>
        <v>4006.775985407091</v>
      </c>
      <c r="AN26" s="5" t="str">
        <f t="shared" si="20"/>
        <v/>
      </c>
      <c r="AO26" s="5">
        <f t="shared" si="21"/>
        <v>3628.8</v>
      </c>
      <c r="AP26" s="5">
        <f t="shared" si="22"/>
        <v>3360</v>
      </c>
      <c r="AQ26" s="5">
        <f t="shared" si="23"/>
        <v>3000</v>
      </c>
      <c r="AS26" s="39">
        <f t="shared" si="24"/>
        <v>3000</v>
      </c>
      <c r="AT26" s="5">
        <f t="shared" si="25"/>
        <v>2677.6264000000001</v>
      </c>
      <c r="AU26" s="5">
        <f t="shared" si="26"/>
        <v>721.7056</v>
      </c>
      <c r="AV26" s="5">
        <f t="shared" si="27"/>
        <v>2266.7097361346882</v>
      </c>
      <c r="AW26" s="5">
        <f t="shared" si="28"/>
        <v>1329.1495854070906</v>
      </c>
      <c r="AX26" s="51">
        <f t="shared" si="29"/>
        <v>0.4963909772502581</v>
      </c>
      <c r="AZ26" s="39">
        <f t="shared" si="30"/>
        <v>2267</v>
      </c>
      <c r="BA26" s="5">
        <f t="shared" si="31"/>
        <v>431</v>
      </c>
      <c r="BB26" s="40">
        <f t="shared" si="32"/>
        <v>2698</v>
      </c>
    </row>
    <row r="27" spans="1:54" ht="30" customHeight="1" x14ac:dyDescent="0.25">
      <c r="A27" s="7">
        <v>25</v>
      </c>
      <c r="B27" s="9" t="s">
        <v>30</v>
      </c>
      <c r="C27" s="1" t="s">
        <v>43</v>
      </c>
      <c r="D27" s="13"/>
      <c r="E27" s="28">
        <v>0</v>
      </c>
      <c r="F27" s="26">
        <f t="shared" si="2"/>
        <v>0</v>
      </c>
      <c r="G27" s="27">
        <f t="shared" si="3"/>
        <v>0</v>
      </c>
      <c r="H27" s="18"/>
      <c r="I27" s="29">
        <v>0</v>
      </c>
      <c r="J27" s="11">
        <f t="shared" si="4"/>
        <v>0</v>
      </c>
      <c r="K27" s="19">
        <f t="shared" si="5"/>
        <v>0</v>
      </c>
      <c r="L27" s="18"/>
      <c r="M27" s="29">
        <v>0</v>
      </c>
      <c r="N27" s="11">
        <f t="shared" si="6"/>
        <v>0</v>
      </c>
      <c r="O27" s="19">
        <f t="shared" si="7"/>
        <v>0</v>
      </c>
      <c r="P27" s="20"/>
      <c r="Q27" s="23">
        <f t="shared" si="0"/>
        <v>0</v>
      </c>
      <c r="R27" s="24">
        <f t="shared" si="8"/>
        <v>0</v>
      </c>
      <c r="S27" s="33">
        <f t="shared" si="9"/>
        <v>0</v>
      </c>
      <c r="T27" s="41"/>
      <c r="U27" s="43">
        <v>228091</v>
      </c>
      <c r="V27" s="42">
        <f t="shared" si="10"/>
        <v>258016.5392</v>
      </c>
      <c r="W27" s="35"/>
      <c r="X27" s="36">
        <v>847203.83999999997</v>
      </c>
      <c r="Y27" s="24">
        <f t="shared" si="11"/>
        <v>160968.72959999999</v>
      </c>
      <c r="Z27" s="25">
        <f t="shared" si="12"/>
        <v>1008172.5695999999</v>
      </c>
      <c r="AA27" s="37">
        <v>784448</v>
      </c>
      <c r="AB27" s="24">
        <f t="shared" si="13"/>
        <v>149045.12</v>
      </c>
      <c r="AC27" s="38">
        <f t="shared" si="14"/>
        <v>933493.12</v>
      </c>
      <c r="AD27" s="36">
        <v>700400</v>
      </c>
      <c r="AE27" s="24">
        <f t="shared" si="15"/>
        <v>133076</v>
      </c>
      <c r="AF27" s="25">
        <f t="shared" si="16"/>
        <v>833476</v>
      </c>
      <c r="AH27" s="44">
        <f t="shared" si="17"/>
        <v>647517.09479999996</v>
      </c>
      <c r="AJ27" s="45">
        <f t="shared" si="1"/>
        <v>1.8388542064351507</v>
      </c>
      <c r="AL27" s="5">
        <f t="shared" si="18"/>
        <v>380976.19519760483</v>
      </c>
      <c r="AM27" s="5">
        <f t="shared" si="19"/>
        <v>914057.9944023951</v>
      </c>
      <c r="AN27" s="5" t="str">
        <f t="shared" si="20"/>
        <v/>
      </c>
      <c r="AO27" s="5">
        <f t="shared" si="21"/>
        <v>847203.83999999997</v>
      </c>
      <c r="AP27" s="5">
        <f t="shared" si="22"/>
        <v>784448</v>
      </c>
      <c r="AQ27" s="5">
        <f t="shared" si="23"/>
        <v>700400</v>
      </c>
      <c r="AS27" s="39">
        <f t="shared" si="24"/>
        <v>700400</v>
      </c>
      <c r="AT27" s="5">
        <f t="shared" si="25"/>
        <v>647517.09479999996</v>
      </c>
      <c r="AU27" s="5">
        <f t="shared" si="26"/>
        <v>258016.5392</v>
      </c>
      <c r="AV27" s="5">
        <f t="shared" si="27"/>
        <v>588689.70330637402</v>
      </c>
      <c r="AW27" s="5">
        <f t="shared" si="28"/>
        <v>266540.89960239513</v>
      </c>
      <c r="AX27" s="51">
        <f t="shared" si="29"/>
        <v>0.41163530931136605</v>
      </c>
      <c r="AZ27" s="39">
        <f t="shared" si="30"/>
        <v>588690</v>
      </c>
      <c r="BA27" s="5">
        <f t="shared" si="31"/>
        <v>111851</v>
      </c>
      <c r="BB27" s="40">
        <f t="shared" si="32"/>
        <v>700541</v>
      </c>
    </row>
    <row r="28" spans="1:54" ht="30" customHeight="1" x14ac:dyDescent="0.25">
      <c r="A28" s="7">
        <v>26</v>
      </c>
      <c r="B28" s="9" t="s">
        <v>31</v>
      </c>
      <c r="C28" s="1" t="s">
        <v>32</v>
      </c>
      <c r="D28" s="13"/>
      <c r="E28" s="28">
        <v>0</v>
      </c>
      <c r="F28" s="26">
        <f t="shared" si="2"/>
        <v>0</v>
      </c>
      <c r="G28" s="27">
        <f t="shared" si="3"/>
        <v>0</v>
      </c>
      <c r="H28" s="18"/>
      <c r="I28" s="29">
        <v>0</v>
      </c>
      <c r="J28" s="11">
        <f t="shared" si="4"/>
        <v>0</v>
      </c>
      <c r="K28" s="19">
        <f t="shared" si="5"/>
        <v>0</v>
      </c>
      <c r="L28" s="18"/>
      <c r="M28" s="29">
        <v>0</v>
      </c>
      <c r="N28" s="11">
        <f t="shared" si="6"/>
        <v>0</v>
      </c>
      <c r="O28" s="19">
        <f t="shared" si="7"/>
        <v>0</v>
      </c>
      <c r="P28" s="20"/>
      <c r="Q28" s="23">
        <f t="shared" si="0"/>
        <v>0</v>
      </c>
      <c r="R28" s="24">
        <f t="shared" si="8"/>
        <v>0</v>
      </c>
      <c r="S28" s="33">
        <f t="shared" si="9"/>
        <v>0</v>
      </c>
      <c r="T28" s="41"/>
      <c r="U28" s="43">
        <v>47899</v>
      </c>
      <c r="V28" s="42">
        <f t="shared" si="10"/>
        <v>54183.3488</v>
      </c>
      <c r="W28" s="35"/>
      <c r="X28" s="36">
        <v>368444.15999999997</v>
      </c>
      <c r="Y28" s="24">
        <f t="shared" si="11"/>
        <v>70004.390399999989</v>
      </c>
      <c r="Z28" s="25">
        <f t="shared" si="12"/>
        <v>438448.55039999995</v>
      </c>
      <c r="AA28" s="37">
        <v>341152</v>
      </c>
      <c r="AB28" s="24">
        <f t="shared" si="13"/>
        <v>64818.879999999997</v>
      </c>
      <c r="AC28" s="38">
        <f t="shared" si="14"/>
        <v>405970.88</v>
      </c>
      <c r="AD28" s="36">
        <v>304600</v>
      </c>
      <c r="AE28" s="24">
        <f t="shared" si="15"/>
        <v>57874</v>
      </c>
      <c r="AF28" s="25">
        <f t="shared" si="16"/>
        <v>362474</v>
      </c>
      <c r="AH28" s="44">
        <f t="shared" si="17"/>
        <v>267094.87719999999</v>
      </c>
      <c r="AJ28" s="45">
        <f t="shared" si="1"/>
        <v>4.5762098832961016</v>
      </c>
      <c r="AL28" s="5">
        <f t="shared" si="18"/>
        <v>122764.13697307569</v>
      </c>
      <c r="AM28" s="5">
        <f t="shared" si="19"/>
        <v>411425.61742692429</v>
      </c>
      <c r="AN28" s="5" t="str">
        <f t="shared" si="20"/>
        <v/>
      </c>
      <c r="AO28" s="5">
        <f t="shared" si="21"/>
        <v>368444.15999999997</v>
      </c>
      <c r="AP28" s="5">
        <f t="shared" si="22"/>
        <v>341152</v>
      </c>
      <c r="AQ28" s="5">
        <f t="shared" si="23"/>
        <v>304600</v>
      </c>
      <c r="AS28" s="39">
        <f t="shared" si="24"/>
        <v>304600</v>
      </c>
      <c r="AT28" s="5">
        <f t="shared" si="25"/>
        <v>267094.87719999999</v>
      </c>
      <c r="AU28" s="5">
        <f t="shared" si="26"/>
        <v>54183.3488</v>
      </c>
      <c r="AV28" s="5">
        <f t="shared" si="27"/>
        <v>213416.91375100199</v>
      </c>
      <c r="AW28" s="5">
        <f t="shared" si="28"/>
        <v>144330.7402269243</v>
      </c>
      <c r="AX28" s="51">
        <f t="shared" si="29"/>
        <v>0.54037255128202921</v>
      </c>
      <c r="AZ28" s="39">
        <f t="shared" si="30"/>
        <v>213417</v>
      </c>
      <c r="BA28" s="5">
        <f t="shared" si="31"/>
        <v>40549</v>
      </c>
      <c r="BB28" s="40">
        <f t="shared" si="32"/>
        <v>253966</v>
      </c>
    </row>
    <row r="29" spans="1:54" ht="30" customHeight="1" x14ac:dyDescent="0.25">
      <c r="A29" s="7">
        <v>27</v>
      </c>
      <c r="B29" s="9" t="s">
        <v>33</v>
      </c>
      <c r="C29" s="1" t="s">
        <v>2</v>
      </c>
      <c r="D29" s="13"/>
      <c r="E29" s="28">
        <v>0</v>
      </c>
      <c r="F29" s="26">
        <f t="shared" si="2"/>
        <v>0</v>
      </c>
      <c r="G29" s="27">
        <f t="shared" si="3"/>
        <v>0</v>
      </c>
      <c r="H29" s="18"/>
      <c r="I29" s="29">
        <v>0</v>
      </c>
      <c r="J29" s="11">
        <f t="shared" si="4"/>
        <v>0</v>
      </c>
      <c r="K29" s="19">
        <f t="shared" si="5"/>
        <v>0</v>
      </c>
      <c r="L29" s="18"/>
      <c r="M29" s="29">
        <v>0</v>
      </c>
      <c r="N29" s="11">
        <f t="shared" si="6"/>
        <v>0</v>
      </c>
      <c r="O29" s="19">
        <f t="shared" si="7"/>
        <v>0</v>
      </c>
      <c r="P29" s="20"/>
      <c r="Q29" s="23">
        <f t="shared" si="0"/>
        <v>0</v>
      </c>
      <c r="R29" s="24">
        <f t="shared" si="8"/>
        <v>0</v>
      </c>
      <c r="S29" s="33">
        <f t="shared" si="9"/>
        <v>0</v>
      </c>
      <c r="T29" s="41"/>
      <c r="U29" s="43">
        <v>39900</v>
      </c>
      <c r="V29" s="42">
        <f t="shared" si="10"/>
        <v>45134.879999999997</v>
      </c>
      <c r="W29" s="35"/>
      <c r="X29" s="36">
        <v>86123.520000000004</v>
      </c>
      <c r="Y29" s="24">
        <f t="shared" si="11"/>
        <v>16363.468800000001</v>
      </c>
      <c r="Z29" s="25">
        <f t="shared" si="12"/>
        <v>102486.98880000001</v>
      </c>
      <c r="AA29" s="37">
        <v>79744</v>
      </c>
      <c r="AB29" s="24">
        <f t="shared" si="13"/>
        <v>15151.36</v>
      </c>
      <c r="AC29" s="38">
        <f t="shared" si="14"/>
        <v>94895.360000000001</v>
      </c>
      <c r="AD29" s="36">
        <v>71200</v>
      </c>
      <c r="AE29" s="24">
        <f t="shared" si="15"/>
        <v>13528</v>
      </c>
      <c r="AF29" s="25">
        <f t="shared" si="16"/>
        <v>84728</v>
      </c>
      <c r="AH29" s="44">
        <f t="shared" si="17"/>
        <v>70550.600000000006</v>
      </c>
      <c r="AJ29" s="45">
        <f t="shared" si="1"/>
        <v>0.76818546365914797</v>
      </c>
      <c r="AL29" s="5">
        <f t="shared" si="18"/>
        <v>52537.50305763795</v>
      </c>
      <c r="AM29" s="5">
        <f t="shared" si="19"/>
        <v>88563.696942362061</v>
      </c>
      <c r="AN29" s="5" t="str">
        <f t="shared" si="20"/>
        <v/>
      </c>
      <c r="AO29" s="5">
        <f t="shared" si="21"/>
        <v>86123.520000000004</v>
      </c>
      <c r="AP29" s="5">
        <f t="shared" si="22"/>
        <v>79744</v>
      </c>
      <c r="AQ29" s="5">
        <f t="shared" si="23"/>
        <v>71200</v>
      </c>
      <c r="AS29" s="39">
        <f t="shared" si="24"/>
        <v>71200</v>
      </c>
      <c r="AT29" s="5">
        <f t="shared" si="25"/>
        <v>70550.600000000006</v>
      </c>
      <c r="AU29" s="5">
        <f t="shared" si="26"/>
        <v>45134.879999999997</v>
      </c>
      <c r="AV29" s="5">
        <f t="shared" si="27"/>
        <v>68541.407505182797</v>
      </c>
      <c r="AW29" s="5">
        <f t="shared" si="28"/>
        <v>18013.096942362055</v>
      </c>
      <c r="AX29" s="51">
        <f t="shared" si="29"/>
        <v>0.25532166901999492</v>
      </c>
      <c r="AZ29" s="39">
        <f t="shared" si="30"/>
        <v>68541</v>
      </c>
      <c r="BA29" s="5">
        <f t="shared" si="31"/>
        <v>13023</v>
      </c>
      <c r="BB29" s="40">
        <f t="shared" si="32"/>
        <v>81564</v>
      </c>
    </row>
    <row r="30" spans="1:54" ht="30" customHeight="1" x14ac:dyDescent="0.25">
      <c r="A30" s="7">
        <v>28</v>
      </c>
      <c r="B30" s="9" t="s">
        <v>34</v>
      </c>
      <c r="C30" s="1" t="s">
        <v>35</v>
      </c>
      <c r="D30" s="13"/>
      <c r="E30" s="28">
        <v>0</v>
      </c>
      <c r="F30" s="26">
        <f t="shared" si="2"/>
        <v>0</v>
      </c>
      <c r="G30" s="27">
        <f t="shared" si="3"/>
        <v>0</v>
      </c>
      <c r="H30" s="18"/>
      <c r="I30" s="29">
        <v>0</v>
      </c>
      <c r="J30" s="11">
        <f t="shared" si="4"/>
        <v>0</v>
      </c>
      <c r="K30" s="19">
        <f t="shared" si="5"/>
        <v>0</v>
      </c>
      <c r="L30" s="18"/>
      <c r="M30" s="29">
        <v>0</v>
      </c>
      <c r="N30" s="11">
        <f t="shared" si="6"/>
        <v>0</v>
      </c>
      <c r="O30" s="19">
        <f t="shared" si="7"/>
        <v>0</v>
      </c>
      <c r="P30" s="20"/>
      <c r="Q30" s="23">
        <f t="shared" si="0"/>
        <v>0</v>
      </c>
      <c r="R30" s="24">
        <f t="shared" si="8"/>
        <v>0</v>
      </c>
      <c r="S30" s="33">
        <f t="shared" si="9"/>
        <v>0</v>
      </c>
      <c r="T30" s="41"/>
      <c r="U30" s="43">
        <v>47610</v>
      </c>
      <c r="V30" s="42">
        <f t="shared" si="10"/>
        <v>53856.432000000001</v>
      </c>
      <c r="W30" s="35"/>
      <c r="X30" s="36">
        <v>145877.76000000001</v>
      </c>
      <c r="Y30" s="24">
        <f t="shared" si="11"/>
        <v>27716.774400000006</v>
      </c>
      <c r="Z30" s="25">
        <f t="shared" si="12"/>
        <v>173594.5344</v>
      </c>
      <c r="AA30" s="37">
        <v>135072</v>
      </c>
      <c r="AB30" s="24">
        <f t="shared" si="13"/>
        <v>25663.68</v>
      </c>
      <c r="AC30" s="38">
        <f t="shared" si="14"/>
        <v>160735.67999999999</v>
      </c>
      <c r="AD30" s="36">
        <v>120600</v>
      </c>
      <c r="AE30" s="24">
        <f t="shared" si="15"/>
        <v>22914</v>
      </c>
      <c r="AF30" s="25">
        <f t="shared" si="16"/>
        <v>143514</v>
      </c>
      <c r="AH30" s="44">
        <f t="shared" si="17"/>
        <v>113851.54800000001</v>
      </c>
      <c r="AJ30" s="45">
        <f t="shared" si="1"/>
        <v>1.3913368620037809</v>
      </c>
      <c r="AL30" s="5">
        <f t="shared" si="18"/>
        <v>72535.92792557372</v>
      </c>
      <c r="AM30" s="5">
        <f t="shared" si="19"/>
        <v>155167.1680744263</v>
      </c>
      <c r="AN30" s="5" t="str">
        <f t="shared" si="20"/>
        <v/>
      </c>
      <c r="AO30" s="5">
        <f t="shared" si="21"/>
        <v>145877.76000000001</v>
      </c>
      <c r="AP30" s="5">
        <f t="shared" si="22"/>
        <v>135072</v>
      </c>
      <c r="AQ30" s="5">
        <f t="shared" si="23"/>
        <v>120600</v>
      </c>
      <c r="AS30" s="39">
        <f t="shared" si="24"/>
        <v>120600</v>
      </c>
      <c r="AT30" s="5">
        <f t="shared" si="25"/>
        <v>113851.54800000001</v>
      </c>
      <c r="AU30" s="5">
        <f t="shared" si="26"/>
        <v>53856.432000000001</v>
      </c>
      <c r="AV30" s="5">
        <f t="shared" si="27"/>
        <v>106361.59111752881</v>
      </c>
      <c r="AW30" s="5">
        <f t="shared" si="28"/>
        <v>41315.620074426282</v>
      </c>
      <c r="AX30" s="51">
        <f t="shared" si="29"/>
        <v>0.3628902794929611</v>
      </c>
      <c r="AZ30" s="39">
        <f t="shared" si="30"/>
        <v>106362</v>
      </c>
      <c r="BA30" s="5">
        <f t="shared" si="31"/>
        <v>20209</v>
      </c>
      <c r="BB30" s="40">
        <f t="shared" si="32"/>
        <v>126571</v>
      </c>
    </row>
    <row r="31" spans="1:54" ht="30" customHeight="1" x14ac:dyDescent="0.25">
      <c r="A31" s="7">
        <v>29</v>
      </c>
      <c r="B31" s="9" t="s">
        <v>36</v>
      </c>
      <c r="C31" s="1" t="s">
        <v>35</v>
      </c>
      <c r="D31" s="13"/>
      <c r="E31" s="28">
        <v>0</v>
      </c>
      <c r="F31" s="26">
        <f t="shared" si="2"/>
        <v>0</v>
      </c>
      <c r="G31" s="27">
        <f t="shared" si="3"/>
        <v>0</v>
      </c>
      <c r="H31" s="18"/>
      <c r="I31" s="29">
        <v>0</v>
      </c>
      <c r="J31" s="11">
        <f t="shared" si="4"/>
        <v>0</v>
      </c>
      <c r="K31" s="19">
        <f t="shared" si="5"/>
        <v>0</v>
      </c>
      <c r="L31" s="18"/>
      <c r="M31" s="29">
        <v>0</v>
      </c>
      <c r="N31" s="11">
        <f t="shared" si="6"/>
        <v>0</v>
      </c>
      <c r="O31" s="19">
        <f t="shared" si="7"/>
        <v>0</v>
      </c>
      <c r="P31" s="20"/>
      <c r="Q31" s="23">
        <f t="shared" si="0"/>
        <v>0</v>
      </c>
      <c r="R31" s="24">
        <f t="shared" si="8"/>
        <v>0</v>
      </c>
      <c r="S31" s="33">
        <f t="shared" si="9"/>
        <v>0</v>
      </c>
      <c r="T31" s="41"/>
      <c r="U31" s="43">
        <v>24000</v>
      </c>
      <c r="V31" s="42">
        <f t="shared" si="10"/>
        <v>27148.799999999999</v>
      </c>
      <c r="W31" s="35"/>
      <c r="X31" s="36">
        <v>115855.49</v>
      </c>
      <c r="Y31" s="24">
        <f t="shared" si="11"/>
        <v>22012.543099999999</v>
      </c>
      <c r="Z31" s="25">
        <f t="shared" si="12"/>
        <v>137868.0331</v>
      </c>
      <c r="AA31" s="37">
        <v>107274</v>
      </c>
      <c r="AB31" s="24">
        <f t="shared" si="13"/>
        <v>20382.060000000001</v>
      </c>
      <c r="AC31" s="38">
        <f t="shared" si="14"/>
        <v>127656.06</v>
      </c>
      <c r="AD31" s="36">
        <v>95780</v>
      </c>
      <c r="AE31" s="24">
        <f t="shared" si="15"/>
        <v>18198.2</v>
      </c>
      <c r="AF31" s="25">
        <f t="shared" si="16"/>
        <v>113978.2</v>
      </c>
      <c r="AH31" s="44">
        <f t="shared" si="17"/>
        <v>86514.572500000009</v>
      </c>
      <c r="AJ31" s="45">
        <f t="shared" si="1"/>
        <v>2.604773854166667</v>
      </c>
      <c r="AL31" s="5">
        <f t="shared" si="18"/>
        <v>46091.862871421705</v>
      </c>
      <c r="AM31" s="5">
        <f t="shared" si="19"/>
        <v>126937.28212857831</v>
      </c>
      <c r="AN31" s="5" t="str">
        <f t="shared" si="20"/>
        <v/>
      </c>
      <c r="AO31" s="5">
        <f t="shared" si="21"/>
        <v>115855.49</v>
      </c>
      <c r="AP31" s="5">
        <f t="shared" si="22"/>
        <v>107274</v>
      </c>
      <c r="AQ31" s="5">
        <f t="shared" si="23"/>
        <v>95780</v>
      </c>
      <c r="AS31" s="39">
        <f t="shared" si="24"/>
        <v>95780</v>
      </c>
      <c r="AT31" s="5">
        <f t="shared" si="25"/>
        <v>86514.572500000009</v>
      </c>
      <c r="AU31" s="5">
        <f t="shared" si="26"/>
        <v>27148.799999999999</v>
      </c>
      <c r="AV31" s="5">
        <f t="shared" si="27"/>
        <v>75397.881082144057</v>
      </c>
      <c r="AW31" s="5">
        <f t="shared" si="28"/>
        <v>40422.709628578305</v>
      </c>
      <c r="AX31" s="51">
        <f t="shared" si="29"/>
        <v>0.46723584779406152</v>
      </c>
      <c r="AZ31" s="39">
        <f t="shared" si="30"/>
        <v>75398</v>
      </c>
      <c r="BA31" s="5">
        <f t="shared" si="31"/>
        <v>14326</v>
      </c>
      <c r="BB31" s="40">
        <f t="shared" si="32"/>
        <v>89724</v>
      </c>
    </row>
    <row r="32" spans="1:54" ht="30" customHeight="1" x14ac:dyDescent="0.25">
      <c r="A32" s="7">
        <v>30</v>
      </c>
      <c r="B32" s="9" t="s">
        <v>37</v>
      </c>
      <c r="C32" s="1" t="s">
        <v>2</v>
      </c>
      <c r="D32" s="13"/>
      <c r="E32" s="28">
        <v>0</v>
      </c>
      <c r="F32" s="26">
        <f t="shared" si="2"/>
        <v>0</v>
      </c>
      <c r="G32" s="27">
        <f t="shared" si="3"/>
        <v>0</v>
      </c>
      <c r="H32" s="18"/>
      <c r="I32" s="29">
        <v>0</v>
      </c>
      <c r="J32" s="11">
        <f t="shared" si="4"/>
        <v>0</v>
      </c>
      <c r="K32" s="19">
        <f t="shared" si="5"/>
        <v>0</v>
      </c>
      <c r="L32" s="18"/>
      <c r="M32" s="29">
        <v>0</v>
      </c>
      <c r="N32" s="11">
        <f t="shared" si="6"/>
        <v>0</v>
      </c>
      <c r="O32" s="19">
        <f t="shared" si="7"/>
        <v>0</v>
      </c>
      <c r="P32" s="20"/>
      <c r="Q32" s="23">
        <f t="shared" si="0"/>
        <v>0</v>
      </c>
      <c r="R32" s="24">
        <f t="shared" si="8"/>
        <v>0</v>
      </c>
      <c r="S32" s="33">
        <f t="shared" si="9"/>
        <v>0</v>
      </c>
      <c r="T32" s="41"/>
      <c r="U32" s="43">
        <v>888</v>
      </c>
      <c r="V32" s="42">
        <f t="shared" si="10"/>
        <v>1004.5056</v>
      </c>
      <c r="W32" s="35"/>
      <c r="X32" s="36">
        <v>2225.66</v>
      </c>
      <c r="Y32" s="24">
        <f t="shared" si="11"/>
        <v>422.87539999999996</v>
      </c>
      <c r="Z32" s="25">
        <f t="shared" si="12"/>
        <v>2648.5353999999998</v>
      </c>
      <c r="AA32" s="37">
        <v>2061</v>
      </c>
      <c r="AB32" s="24">
        <f t="shared" si="13"/>
        <v>391.59</v>
      </c>
      <c r="AC32" s="38">
        <f t="shared" si="14"/>
        <v>2452.59</v>
      </c>
      <c r="AD32" s="36">
        <v>1840</v>
      </c>
      <c r="AE32" s="24">
        <f t="shared" si="15"/>
        <v>349.6</v>
      </c>
      <c r="AF32" s="25">
        <f t="shared" si="16"/>
        <v>2189.6</v>
      </c>
      <c r="AH32" s="44">
        <f t="shared" si="17"/>
        <v>1782.7914000000001</v>
      </c>
      <c r="AJ32" s="45">
        <f t="shared" si="1"/>
        <v>1.007647972972973</v>
      </c>
      <c r="AL32" s="5">
        <f t="shared" si="18"/>
        <v>1240.4095442392211</v>
      </c>
      <c r="AM32" s="5">
        <f t="shared" si="19"/>
        <v>2325.1732557607793</v>
      </c>
      <c r="AN32" s="5" t="str">
        <f t="shared" si="20"/>
        <v/>
      </c>
      <c r="AO32" s="5">
        <f t="shared" si="21"/>
        <v>2225.66</v>
      </c>
      <c r="AP32" s="5">
        <f t="shared" si="22"/>
        <v>2061</v>
      </c>
      <c r="AQ32" s="5">
        <f t="shared" si="23"/>
        <v>1840</v>
      </c>
      <c r="AS32" s="39">
        <f t="shared" si="24"/>
        <v>1840</v>
      </c>
      <c r="AT32" s="5">
        <f t="shared" si="25"/>
        <v>1782.7914000000001</v>
      </c>
      <c r="AU32" s="5">
        <f t="shared" si="26"/>
        <v>1004.5056</v>
      </c>
      <c r="AV32" s="5">
        <f t="shared" si="27"/>
        <v>1706.3839180430068</v>
      </c>
      <c r="AW32" s="5">
        <f t="shared" si="28"/>
        <v>542.38185576077899</v>
      </c>
      <c r="AX32" s="51">
        <f t="shared" si="29"/>
        <v>0.30423181072153421</v>
      </c>
      <c r="AZ32" s="39">
        <f t="shared" si="30"/>
        <v>1706</v>
      </c>
      <c r="BA32" s="5">
        <f t="shared" si="31"/>
        <v>324</v>
      </c>
      <c r="BB32" s="40">
        <f t="shared" si="32"/>
        <v>2030</v>
      </c>
    </row>
    <row r="33" spans="1:54" ht="30" customHeight="1" x14ac:dyDescent="0.25">
      <c r="A33" s="7">
        <v>31</v>
      </c>
      <c r="B33" s="9" t="s">
        <v>38</v>
      </c>
      <c r="C33" s="1" t="s">
        <v>2</v>
      </c>
      <c r="D33" s="13"/>
      <c r="E33" s="28">
        <v>0</v>
      </c>
      <c r="F33" s="26">
        <f t="shared" si="2"/>
        <v>0</v>
      </c>
      <c r="G33" s="27">
        <f t="shared" si="3"/>
        <v>0</v>
      </c>
      <c r="H33" s="18"/>
      <c r="I33" s="29">
        <v>0</v>
      </c>
      <c r="J33" s="11">
        <f t="shared" si="4"/>
        <v>0</v>
      </c>
      <c r="K33" s="19">
        <f t="shared" si="5"/>
        <v>0</v>
      </c>
      <c r="L33" s="18"/>
      <c r="M33" s="29">
        <v>0</v>
      </c>
      <c r="N33" s="11">
        <f t="shared" si="6"/>
        <v>0</v>
      </c>
      <c r="O33" s="19">
        <f t="shared" si="7"/>
        <v>0</v>
      </c>
      <c r="P33" s="20"/>
      <c r="Q33" s="23">
        <f t="shared" si="0"/>
        <v>0</v>
      </c>
      <c r="R33" s="24">
        <f t="shared" si="8"/>
        <v>0</v>
      </c>
      <c r="S33" s="33">
        <f t="shared" si="9"/>
        <v>0</v>
      </c>
      <c r="T33" s="41"/>
      <c r="U33" s="43">
        <v>200</v>
      </c>
      <c r="V33" s="42">
        <f t="shared" si="10"/>
        <v>226.24</v>
      </c>
      <c r="W33" s="35"/>
      <c r="X33" s="36">
        <v>1935.36</v>
      </c>
      <c r="Y33" s="24">
        <f t="shared" si="11"/>
        <v>367.71839999999997</v>
      </c>
      <c r="Z33" s="25">
        <f t="shared" si="12"/>
        <v>2303.0783999999999</v>
      </c>
      <c r="AA33" s="37">
        <v>1792</v>
      </c>
      <c r="AB33" s="24">
        <f t="shared" si="13"/>
        <v>340.48</v>
      </c>
      <c r="AC33" s="38">
        <f t="shared" si="14"/>
        <v>2132.48</v>
      </c>
      <c r="AD33" s="36">
        <v>1600</v>
      </c>
      <c r="AE33" s="24">
        <f t="shared" si="15"/>
        <v>304</v>
      </c>
      <c r="AF33" s="25">
        <f t="shared" si="16"/>
        <v>1904</v>
      </c>
      <c r="AH33" s="44">
        <f t="shared" si="17"/>
        <v>1388.4</v>
      </c>
      <c r="AJ33" s="45">
        <f t="shared" si="1"/>
        <v>5.9420000000000002</v>
      </c>
      <c r="AL33" s="5">
        <f t="shared" si="18"/>
        <v>601.53943903636934</v>
      </c>
      <c r="AM33" s="5">
        <f t="shared" si="19"/>
        <v>2175.2605609636307</v>
      </c>
      <c r="AN33" s="5" t="str">
        <f t="shared" si="20"/>
        <v/>
      </c>
      <c r="AO33" s="5">
        <f t="shared" si="21"/>
        <v>1935.36</v>
      </c>
      <c r="AP33" s="5">
        <f t="shared" si="22"/>
        <v>1792</v>
      </c>
      <c r="AQ33" s="5">
        <f t="shared" si="23"/>
        <v>1600</v>
      </c>
      <c r="AS33" s="39">
        <f t="shared" si="24"/>
        <v>1600</v>
      </c>
      <c r="AT33" s="5">
        <f t="shared" si="25"/>
        <v>1388.4</v>
      </c>
      <c r="AU33" s="5">
        <f t="shared" si="26"/>
        <v>226.24</v>
      </c>
      <c r="AV33" s="5">
        <f t="shared" si="27"/>
        <v>1058.5156544951471</v>
      </c>
      <c r="AW33" s="5">
        <f t="shared" si="28"/>
        <v>786.86056096363075</v>
      </c>
      <c r="AX33" s="51">
        <f t="shared" si="29"/>
        <v>0.56673909605562567</v>
      </c>
      <c r="AZ33" s="39">
        <f t="shared" si="30"/>
        <v>1059</v>
      </c>
      <c r="BA33" s="5">
        <f t="shared" si="31"/>
        <v>201</v>
      </c>
      <c r="BB33" s="40">
        <f t="shared" si="32"/>
        <v>1260</v>
      </c>
    </row>
    <row r="34" spans="1:54" ht="30" customHeight="1" x14ac:dyDescent="0.25">
      <c r="A34" s="7">
        <v>32</v>
      </c>
      <c r="B34" s="9" t="s">
        <v>39</v>
      </c>
      <c r="C34" s="1" t="s">
        <v>2</v>
      </c>
      <c r="D34" s="13"/>
      <c r="E34" s="28">
        <v>0</v>
      </c>
      <c r="F34" s="26">
        <f t="shared" si="2"/>
        <v>0</v>
      </c>
      <c r="G34" s="27">
        <f t="shared" si="3"/>
        <v>0</v>
      </c>
      <c r="H34" s="18"/>
      <c r="I34" s="29">
        <v>0</v>
      </c>
      <c r="J34" s="11">
        <f t="shared" si="4"/>
        <v>0</v>
      </c>
      <c r="K34" s="19">
        <f t="shared" si="5"/>
        <v>0</v>
      </c>
      <c r="L34" s="18"/>
      <c r="M34" s="29">
        <v>0</v>
      </c>
      <c r="N34" s="11">
        <f t="shared" si="6"/>
        <v>0</v>
      </c>
      <c r="O34" s="19">
        <f t="shared" si="7"/>
        <v>0</v>
      </c>
      <c r="P34" s="20"/>
      <c r="Q34" s="23">
        <f t="shared" si="0"/>
        <v>0</v>
      </c>
      <c r="R34" s="24">
        <f t="shared" si="8"/>
        <v>0</v>
      </c>
      <c r="S34" s="33">
        <f t="shared" si="9"/>
        <v>0</v>
      </c>
      <c r="T34" s="41"/>
      <c r="U34" s="43">
        <v>40476</v>
      </c>
      <c r="V34" s="42">
        <f t="shared" si="10"/>
        <v>45786.451199999996</v>
      </c>
      <c r="W34" s="35"/>
      <c r="X34" s="36">
        <v>98945.279999999999</v>
      </c>
      <c r="Y34" s="24">
        <f t="shared" si="11"/>
        <v>18799.603200000001</v>
      </c>
      <c r="Z34" s="25">
        <f t="shared" si="12"/>
        <v>117744.8832</v>
      </c>
      <c r="AA34" s="37">
        <v>91616</v>
      </c>
      <c r="AB34" s="24">
        <f t="shared" si="13"/>
        <v>17407.04</v>
      </c>
      <c r="AC34" s="38">
        <f t="shared" si="14"/>
        <v>109023.04000000001</v>
      </c>
      <c r="AD34" s="36">
        <v>81800</v>
      </c>
      <c r="AE34" s="24">
        <f t="shared" si="15"/>
        <v>15542</v>
      </c>
      <c r="AF34" s="25">
        <f t="shared" si="16"/>
        <v>97342</v>
      </c>
      <c r="AH34" s="44">
        <f t="shared" si="17"/>
        <v>79536.932799999995</v>
      </c>
      <c r="AJ34" s="45">
        <f t="shared" si="1"/>
        <v>0.96503935171459621</v>
      </c>
      <c r="AL34" s="5">
        <f t="shared" si="18"/>
        <v>55965.733658947094</v>
      </c>
      <c r="AM34" s="5">
        <f t="shared" si="19"/>
        <v>103108.1319410529</v>
      </c>
      <c r="AN34" s="5" t="str">
        <f t="shared" si="20"/>
        <v/>
      </c>
      <c r="AO34" s="5">
        <f t="shared" si="21"/>
        <v>98945.279999999999</v>
      </c>
      <c r="AP34" s="5">
        <f t="shared" si="22"/>
        <v>91616</v>
      </c>
      <c r="AQ34" s="5">
        <f t="shared" si="23"/>
        <v>81800</v>
      </c>
      <c r="AS34" s="39">
        <f t="shared" si="24"/>
        <v>81800</v>
      </c>
      <c r="AT34" s="5">
        <f t="shared" si="25"/>
        <v>79536.932799999995</v>
      </c>
      <c r="AU34" s="5">
        <f t="shared" si="26"/>
        <v>45786.451199999996</v>
      </c>
      <c r="AV34" s="5">
        <f t="shared" si="27"/>
        <v>76333.323888217536</v>
      </c>
      <c r="AW34" s="5">
        <f t="shared" si="28"/>
        <v>23571.199141052897</v>
      </c>
      <c r="AX34" s="51">
        <f t="shared" si="29"/>
        <v>0.29635539505054814</v>
      </c>
      <c r="AZ34" s="39">
        <f t="shared" si="30"/>
        <v>76333</v>
      </c>
      <c r="BA34" s="5">
        <f t="shared" si="31"/>
        <v>14503</v>
      </c>
      <c r="BB34" s="40">
        <f t="shared" si="32"/>
        <v>90836</v>
      </c>
    </row>
    <row r="35" spans="1:54" ht="30" customHeight="1" x14ac:dyDescent="0.25">
      <c r="A35" s="7">
        <v>33</v>
      </c>
      <c r="B35" s="9" t="s">
        <v>40</v>
      </c>
      <c r="C35" s="1" t="s">
        <v>2</v>
      </c>
      <c r="D35" s="13"/>
      <c r="E35" s="28">
        <v>0</v>
      </c>
      <c r="F35" s="26">
        <f t="shared" si="2"/>
        <v>0</v>
      </c>
      <c r="G35" s="27">
        <f t="shared" si="3"/>
        <v>0</v>
      </c>
      <c r="H35" s="18"/>
      <c r="I35" s="29">
        <v>0</v>
      </c>
      <c r="J35" s="11">
        <f t="shared" si="4"/>
        <v>0</v>
      </c>
      <c r="K35" s="19">
        <f t="shared" si="5"/>
        <v>0</v>
      </c>
      <c r="L35" s="18"/>
      <c r="M35" s="29">
        <v>0</v>
      </c>
      <c r="N35" s="11">
        <f t="shared" si="6"/>
        <v>0</v>
      </c>
      <c r="O35" s="19">
        <f t="shared" si="7"/>
        <v>0</v>
      </c>
      <c r="P35" s="20"/>
      <c r="Q35" s="23">
        <f t="shared" si="0"/>
        <v>0</v>
      </c>
      <c r="R35" s="24">
        <f t="shared" si="8"/>
        <v>0</v>
      </c>
      <c r="S35" s="33">
        <f t="shared" si="9"/>
        <v>0</v>
      </c>
      <c r="T35" s="41"/>
      <c r="U35" s="43">
        <v>108000</v>
      </c>
      <c r="V35" s="42">
        <f t="shared" si="10"/>
        <v>122169.59999999999</v>
      </c>
      <c r="W35" s="35"/>
      <c r="X35" s="36">
        <v>205632</v>
      </c>
      <c r="Y35" s="24">
        <f t="shared" si="11"/>
        <v>39070.080000000002</v>
      </c>
      <c r="Z35" s="25">
        <f t="shared" si="12"/>
        <v>244702.08000000002</v>
      </c>
      <c r="AA35" s="37">
        <v>190400</v>
      </c>
      <c r="AB35" s="24">
        <f t="shared" si="13"/>
        <v>36176</v>
      </c>
      <c r="AC35" s="38">
        <f t="shared" si="14"/>
        <v>226576</v>
      </c>
      <c r="AD35" s="36">
        <v>170000</v>
      </c>
      <c r="AE35" s="24">
        <f t="shared" si="15"/>
        <v>32300</v>
      </c>
      <c r="AF35" s="25">
        <f t="shared" si="16"/>
        <v>202300</v>
      </c>
      <c r="AH35" s="44">
        <f t="shared" si="17"/>
        <v>172050.4</v>
      </c>
      <c r="AJ35" s="45">
        <f t="shared" si="1"/>
        <v>0.59305925925925917</v>
      </c>
      <c r="AL35" s="5">
        <f t="shared" si="18"/>
        <v>135733.59935383438</v>
      </c>
      <c r="AM35" s="5">
        <f t="shared" si="19"/>
        <v>208367.20064616561</v>
      </c>
      <c r="AN35" s="5" t="str">
        <f t="shared" si="20"/>
        <v/>
      </c>
      <c r="AO35" s="5">
        <f t="shared" si="21"/>
        <v>205632</v>
      </c>
      <c r="AP35" s="5">
        <f t="shared" si="22"/>
        <v>190400</v>
      </c>
      <c r="AQ35" s="5">
        <f t="shared" si="23"/>
        <v>170000</v>
      </c>
      <c r="AS35" s="39">
        <f t="shared" si="24"/>
        <v>170000</v>
      </c>
      <c r="AT35" s="5">
        <f t="shared" si="25"/>
        <v>172050.4</v>
      </c>
      <c r="AU35" s="5">
        <f t="shared" si="26"/>
        <v>122169.59999999999</v>
      </c>
      <c r="AV35" s="5">
        <f t="shared" si="27"/>
        <v>168866.08283597609</v>
      </c>
      <c r="AW35" s="5">
        <f t="shared" si="28"/>
        <v>36316.800646165611</v>
      </c>
      <c r="AX35" s="51">
        <f t="shared" si="29"/>
        <v>0.21108233776943042</v>
      </c>
      <c r="AZ35" s="39">
        <f t="shared" si="30"/>
        <v>168866</v>
      </c>
      <c r="BA35" s="5">
        <f t="shared" si="31"/>
        <v>32085</v>
      </c>
      <c r="BB35" s="40">
        <f t="shared" si="32"/>
        <v>200951</v>
      </c>
    </row>
    <row r="36" spans="1:54" ht="30" customHeight="1" x14ac:dyDescent="0.25">
      <c r="A36" s="7">
        <v>34</v>
      </c>
      <c r="B36" s="9" t="s">
        <v>41</v>
      </c>
      <c r="C36" s="1" t="s">
        <v>43</v>
      </c>
      <c r="D36" s="13"/>
      <c r="E36" s="28">
        <v>0</v>
      </c>
      <c r="F36" s="26">
        <f t="shared" si="2"/>
        <v>0</v>
      </c>
      <c r="G36" s="27">
        <f t="shared" si="3"/>
        <v>0</v>
      </c>
      <c r="H36" s="18"/>
      <c r="I36" s="29">
        <v>0</v>
      </c>
      <c r="J36" s="11">
        <f t="shared" si="4"/>
        <v>0</v>
      </c>
      <c r="K36" s="19">
        <f t="shared" si="5"/>
        <v>0</v>
      </c>
      <c r="L36" s="18"/>
      <c r="M36" s="29">
        <v>0</v>
      </c>
      <c r="N36" s="11">
        <f t="shared" si="6"/>
        <v>0</v>
      </c>
      <c r="O36" s="19">
        <f t="shared" si="7"/>
        <v>0</v>
      </c>
      <c r="P36" s="20"/>
      <c r="Q36" s="23">
        <f t="shared" si="0"/>
        <v>0</v>
      </c>
      <c r="R36" s="24">
        <f t="shared" si="8"/>
        <v>0</v>
      </c>
      <c r="S36" s="33">
        <f t="shared" si="9"/>
        <v>0</v>
      </c>
      <c r="T36" s="41"/>
      <c r="U36" s="43">
        <v>55583</v>
      </c>
      <c r="V36" s="42">
        <f t="shared" si="10"/>
        <v>62875.489600000001</v>
      </c>
      <c r="W36" s="35"/>
      <c r="X36" s="36">
        <v>208535.04000000001</v>
      </c>
      <c r="Y36" s="24">
        <f t="shared" si="11"/>
        <v>39621.657600000006</v>
      </c>
      <c r="Z36" s="25">
        <f t="shared" si="12"/>
        <v>248156.69760000001</v>
      </c>
      <c r="AA36" s="37">
        <v>193088</v>
      </c>
      <c r="AB36" s="24">
        <f t="shared" si="13"/>
        <v>36686.720000000001</v>
      </c>
      <c r="AC36" s="38">
        <f t="shared" si="14"/>
        <v>229774.72</v>
      </c>
      <c r="AD36" s="36">
        <v>172400</v>
      </c>
      <c r="AE36" s="24">
        <f t="shared" si="15"/>
        <v>32756</v>
      </c>
      <c r="AF36" s="25">
        <f t="shared" si="16"/>
        <v>205156</v>
      </c>
      <c r="AH36" s="44">
        <f t="shared" si="17"/>
        <v>159224.6324</v>
      </c>
      <c r="AJ36" s="45">
        <f t="shared" si="1"/>
        <v>1.8646282568411205</v>
      </c>
      <c r="AL36" s="5">
        <f t="shared" si="18"/>
        <v>93308.039667009565</v>
      </c>
      <c r="AM36" s="5">
        <f t="shared" si="19"/>
        <v>225141.22513299045</v>
      </c>
      <c r="AN36" s="5" t="str">
        <f t="shared" si="20"/>
        <v/>
      </c>
      <c r="AO36" s="5">
        <f t="shared" si="21"/>
        <v>208535.04000000001</v>
      </c>
      <c r="AP36" s="5">
        <f t="shared" si="22"/>
        <v>193088</v>
      </c>
      <c r="AQ36" s="5">
        <f t="shared" si="23"/>
        <v>172400</v>
      </c>
      <c r="AS36" s="39">
        <f t="shared" si="24"/>
        <v>172400</v>
      </c>
      <c r="AT36" s="5">
        <f t="shared" si="25"/>
        <v>159224.6324</v>
      </c>
      <c r="AU36" s="5">
        <f t="shared" si="26"/>
        <v>62875.489600000001</v>
      </c>
      <c r="AV36" s="5">
        <f t="shared" si="27"/>
        <v>144540.06353574674</v>
      </c>
      <c r="AW36" s="5">
        <f t="shared" si="28"/>
        <v>65916.592732990437</v>
      </c>
      <c r="AX36" s="51">
        <f t="shared" si="29"/>
        <v>0.41398489504686986</v>
      </c>
      <c r="AZ36" s="39">
        <f t="shared" si="30"/>
        <v>144540</v>
      </c>
      <c r="BA36" s="5">
        <f t="shared" si="31"/>
        <v>27463</v>
      </c>
      <c r="BB36" s="40">
        <f t="shared" si="32"/>
        <v>172003</v>
      </c>
    </row>
    <row r="37" spans="1:54" ht="30" customHeight="1" x14ac:dyDescent="0.25">
      <c r="A37" s="7">
        <v>35</v>
      </c>
      <c r="B37" s="9" t="s">
        <v>42</v>
      </c>
      <c r="C37" s="1" t="s">
        <v>43</v>
      </c>
      <c r="D37" s="13"/>
      <c r="E37" s="28">
        <v>0</v>
      </c>
      <c r="F37" s="26">
        <f t="shared" si="2"/>
        <v>0</v>
      </c>
      <c r="G37" s="27">
        <f t="shared" si="3"/>
        <v>0</v>
      </c>
      <c r="H37" s="18"/>
      <c r="I37" s="29">
        <v>0</v>
      </c>
      <c r="J37" s="11">
        <f t="shared" si="4"/>
        <v>0</v>
      </c>
      <c r="K37" s="19">
        <f t="shared" si="5"/>
        <v>0</v>
      </c>
      <c r="L37" s="18"/>
      <c r="M37" s="29">
        <v>0</v>
      </c>
      <c r="N37" s="11">
        <f t="shared" si="6"/>
        <v>0</v>
      </c>
      <c r="O37" s="19">
        <f t="shared" si="7"/>
        <v>0</v>
      </c>
      <c r="P37" s="20"/>
      <c r="Q37" s="23">
        <f t="shared" si="0"/>
        <v>0</v>
      </c>
      <c r="R37" s="24">
        <f t="shared" si="8"/>
        <v>0</v>
      </c>
      <c r="S37" s="33">
        <f t="shared" si="9"/>
        <v>0</v>
      </c>
      <c r="T37" s="41"/>
      <c r="U37" s="43">
        <v>59800</v>
      </c>
      <c r="V37" s="42">
        <f t="shared" si="10"/>
        <v>67645.759999999995</v>
      </c>
      <c r="W37" s="35"/>
      <c r="X37" s="36">
        <v>189181.44</v>
      </c>
      <c r="Y37" s="24">
        <f t="shared" si="11"/>
        <v>35944.473599999998</v>
      </c>
      <c r="Z37" s="25">
        <f t="shared" si="12"/>
        <v>225125.9136</v>
      </c>
      <c r="AA37" s="37">
        <v>175168</v>
      </c>
      <c r="AB37" s="24">
        <f t="shared" si="13"/>
        <v>33281.919999999998</v>
      </c>
      <c r="AC37" s="38">
        <f t="shared" si="14"/>
        <v>208449.91999999998</v>
      </c>
      <c r="AD37" s="36">
        <v>156400</v>
      </c>
      <c r="AE37" s="24">
        <f t="shared" si="15"/>
        <v>29716</v>
      </c>
      <c r="AF37" s="25">
        <f t="shared" si="16"/>
        <v>186116</v>
      </c>
      <c r="AH37" s="44">
        <f t="shared" si="17"/>
        <v>147098.79999999999</v>
      </c>
      <c r="AJ37" s="45">
        <f t="shared" si="1"/>
        <v>1.4598461538461536</v>
      </c>
      <c r="AL37" s="5">
        <f t="shared" si="18"/>
        <v>92454.109911235879</v>
      </c>
      <c r="AM37" s="5">
        <f t="shared" si="19"/>
        <v>201743.49008876411</v>
      </c>
      <c r="AN37" s="5" t="str">
        <f t="shared" si="20"/>
        <v/>
      </c>
      <c r="AO37" s="5">
        <f t="shared" si="21"/>
        <v>189181.44</v>
      </c>
      <c r="AP37" s="5">
        <f t="shared" si="22"/>
        <v>175168</v>
      </c>
      <c r="AQ37" s="5">
        <f t="shared" si="23"/>
        <v>156400</v>
      </c>
      <c r="AS37" s="39">
        <f t="shared" si="24"/>
        <v>156400</v>
      </c>
      <c r="AT37" s="5">
        <f t="shared" si="25"/>
        <v>147098.79999999999</v>
      </c>
      <c r="AU37" s="5">
        <f t="shared" si="26"/>
        <v>67645.759999999995</v>
      </c>
      <c r="AV37" s="5">
        <f t="shared" si="27"/>
        <v>136836.72042111977</v>
      </c>
      <c r="AW37" s="5">
        <f t="shared" si="28"/>
        <v>54644.69008876411</v>
      </c>
      <c r="AX37" s="51">
        <f t="shared" si="29"/>
        <v>0.37148290868969774</v>
      </c>
      <c r="AZ37" s="39">
        <f t="shared" si="30"/>
        <v>136837</v>
      </c>
      <c r="BA37" s="5">
        <f t="shared" si="31"/>
        <v>25999</v>
      </c>
      <c r="BB37" s="40">
        <f t="shared" si="32"/>
        <v>162836</v>
      </c>
    </row>
    <row r="38" spans="1:54" ht="30" customHeight="1" x14ac:dyDescent="0.25">
      <c r="A38" s="7">
        <v>36</v>
      </c>
      <c r="B38" s="9" t="s">
        <v>44</v>
      </c>
      <c r="C38" s="1" t="s">
        <v>43</v>
      </c>
      <c r="D38" s="13"/>
      <c r="E38" s="28">
        <v>0</v>
      </c>
      <c r="F38" s="26">
        <f t="shared" si="2"/>
        <v>0</v>
      </c>
      <c r="G38" s="27">
        <f t="shared" si="3"/>
        <v>0</v>
      </c>
      <c r="H38" s="18"/>
      <c r="I38" s="29">
        <v>0</v>
      </c>
      <c r="J38" s="11">
        <f t="shared" si="4"/>
        <v>0</v>
      </c>
      <c r="K38" s="19">
        <f t="shared" si="5"/>
        <v>0</v>
      </c>
      <c r="L38" s="18"/>
      <c r="M38" s="29">
        <v>0</v>
      </c>
      <c r="N38" s="11">
        <f t="shared" si="6"/>
        <v>0</v>
      </c>
      <c r="O38" s="19">
        <f t="shared" si="7"/>
        <v>0</v>
      </c>
      <c r="P38" s="20"/>
      <c r="Q38" s="23">
        <f t="shared" si="0"/>
        <v>0</v>
      </c>
      <c r="R38" s="24">
        <f t="shared" si="8"/>
        <v>0</v>
      </c>
      <c r="S38" s="33">
        <f t="shared" si="9"/>
        <v>0</v>
      </c>
      <c r="T38" s="41"/>
      <c r="U38" s="43">
        <v>9870</v>
      </c>
      <c r="V38" s="42">
        <f t="shared" si="10"/>
        <v>11164.944</v>
      </c>
      <c r="W38" s="35"/>
      <c r="X38" s="36">
        <v>45722.879999999997</v>
      </c>
      <c r="Y38" s="24">
        <f t="shared" si="11"/>
        <v>8687.3472000000002</v>
      </c>
      <c r="Z38" s="25">
        <f t="shared" si="12"/>
        <v>54410.227199999994</v>
      </c>
      <c r="AA38" s="37">
        <v>42336</v>
      </c>
      <c r="AB38" s="24">
        <f t="shared" si="13"/>
        <v>8043.84</v>
      </c>
      <c r="AC38" s="38">
        <f t="shared" si="14"/>
        <v>50379.839999999997</v>
      </c>
      <c r="AD38" s="36">
        <v>37800</v>
      </c>
      <c r="AE38" s="24">
        <f t="shared" si="15"/>
        <v>7182</v>
      </c>
      <c r="AF38" s="25">
        <f t="shared" si="16"/>
        <v>44982</v>
      </c>
      <c r="AH38" s="44">
        <f t="shared" si="17"/>
        <v>34255.955999999998</v>
      </c>
      <c r="AJ38" s="45">
        <f t="shared" si="1"/>
        <v>2.4707148936170209</v>
      </c>
      <c r="AL38" s="5">
        <f t="shared" si="18"/>
        <v>18523.478550238175</v>
      </c>
      <c r="AM38" s="5">
        <f t="shared" si="19"/>
        <v>49988.433449761826</v>
      </c>
      <c r="AN38" s="5" t="str">
        <f t="shared" si="20"/>
        <v/>
      </c>
      <c r="AO38" s="5">
        <f t="shared" si="21"/>
        <v>45722.879999999997</v>
      </c>
      <c r="AP38" s="5">
        <f t="shared" si="22"/>
        <v>42336</v>
      </c>
      <c r="AQ38" s="5">
        <f t="shared" si="23"/>
        <v>37800</v>
      </c>
      <c r="AS38" s="39">
        <f t="shared" si="24"/>
        <v>37800</v>
      </c>
      <c r="AT38" s="5">
        <f t="shared" si="25"/>
        <v>34255.955999999998</v>
      </c>
      <c r="AU38" s="5">
        <f t="shared" si="26"/>
        <v>11164.944</v>
      </c>
      <c r="AV38" s="5">
        <f t="shared" si="27"/>
        <v>30064.081312315855</v>
      </c>
      <c r="AW38" s="5">
        <f t="shared" si="28"/>
        <v>15732.477449761824</v>
      </c>
      <c r="AX38" s="51">
        <f t="shared" si="29"/>
        <v>0.45926254254185239</v>
      </c>
      <c r="AZ38" s="39">
        <f t="shared" si="30"/>
        <v>30064</v>
      </c>
      <c r="BA38" s="5">
        <f t="shared" si="31"/>
        <v>5712</v>
      </c>
      <c r="BB38" s="40">
        <f t="shared" si="32"/>
        <v>35776</v>
      </c>
    </row>
    <row r="39" spans="1:54" ht="30" customHeight="1" x14ac:dyDescent="0.25">
      <c r="A39" s="7">
        <v>37</v>
      </c>
      <c r="B39" s="9" t="s">
        <v>45</v>
      </c>
      <c r="C39" s="1" t="s">
        <v>2</v>
      </c>
      <c r="D39" s="13"/>
      <c r="E39" s="28">
        <v>0</v>
      </c>
      <c r="F39" s="26">
        <f t="shared" si="2"/>
        <v>0</v>
      </c>
      <c r="G39" s="27">
        <f t="shared" si="3"/>
        <v>0</v>
      </c>
      <c r="H39" s="18"/>
      <c r="I39" s="29">
        <v>0</v>
      </c>
      <c r="J39" s="11">
        <f t="shared" si="4"/>
        <v>0</v>
      </c>
      <c r="K39" s="19">
        <f t="shared" si="5"/>
        <v>0</v>
      </c>
      <c r="L39" s="18"/>
      <c r="M39" s="29">
        <v>0</v>
      </c>
      <c r="N39" s="11">
        <f t="shared" si="6"/>
        <v>0</v>
      </c>
      <c r="O39" s="19">
        <f t="shared" si="7"/>
        <v>0</v>
      </c>
      <c r="P39" s="20"/>
      <c r="Q39" s="23">
        <f t="shared" si="0"/>
        <v>0</v>
      </c>
      <c r="R39" s="24">
        <f t="shared" si="8"/>
        <v>0</v>
      </c>
      <c r="S39" s="33">
        <f t="shared" si="9"/>
        <v>0</v>
      </c>
      <c r="T39" s="41"/>
      <c r="U39" s="43">
        <v>2000</v>
      </c>
      <c r="V39" s="42">
        <f t="shared" si="10"/>
        <v>2262.4</v>
      </c>
      <c r="W39" s="35"/>
      <c r="X39" s="36">
        <v>29756.16</v>
      </c>
      <c r="Y39" s="24">
        <f t="shared" si="11"/>
        <v>5653.6704</v>
      </c>
      <c r="Z39" s="25">
        <f t="shared" si="12"/>
        <v>35409.830399999999</v>
      </c>
      <c r="AA39" s="37">
        <v>27552</v>
      </c>
      <c r="AB39" s="24">
        <f t="shared" si="13"/>
        <v>5234.88</v>
      </c>
      <c r="AC39" s="38">
        <f t="shared" si="14"/>
        <v>32786.879999999997</v>
      </c>
      <c r="AD39" s="36">
        <v>24600</v>
      </c>
      <c r="AE39" s="24">
        <f t="shared" si="15"/>
        <v>4674</v>
      </c>
      <c r="AF39" s="25">
        <f t="shared" si="16"/>
        <v>29274</v>
      </c>
      <c r="AH39" s="44">
        <f t="shared" si="17"/>
        <v>21042.639999999999</v>
      </c>
      <c r="AJ39" s="45">
        <f t="shared" si="1"/>
        <v>9.5213199999999993</v>
      </c>
      <c r="AL39" s="5">
        <f t="shared" si="18"/>
        <v>8345.5350409000712</v>
      </c>
      <c r="AM39" s="5">
        <f t="shared" si="19"/>
        <v>33739.744959099931</v>
      </c>
      <c r="AN39" s="5" t="str">
        <f t="shared" si="20"/>
        <v/>
      </c>
      <c r="AO39" s="5">
        <f t="shared" si="21"/>
        <v>29756.16</v>
      </c>
      <c r="AP39" s="5">
        <f t="shared" si="22"/>
        <v>27552</v>
      </c>
      <c r="AQ39" s="5">
        <f t="shared" si="23"/>
        <v>24600</v>
      </c>
      <c r="AS39" s="39">
        <f t="shared" si="24"/>
        <v>24600</v>
      </c>
      <c r="AT39" s="5">
        <f t="shared" si="25"/>
        <v>21042.639999999999</v>
      </c>
      <c r="AU39" s="5">
        <f t="shared" si="26"/>
        <v>2262.4</v>
      </c>
      <c r="AV39" s="5">
        <f t="shared" si="27"/>
        <v>14615.33009458221</v>
      </c>
      <c r="AW39" s="5">
        <f t="shared" si="28"/>
        <v>12697.104959099928</v>
      </c>
      <c r="AX39" s="51">
        <f t="shared" si="29"/>
        <v>0.60339885865556453</v>
      </c>
      <c r="AZ39" s="39">
        <f t="shared" si="30"/>
        <v>14615</v>
      </c>
      <c r="BA39" s="5">
        <f t="shared" si="31"/>
        <v>2777</v>
      </c>
      <c r="BB39" s="40">
        <f t="shared" si="32"/>
        <v>17392</v>
      </c>
    </row>
    <row r="40" spans="1:54" ht="30" customHeight="1" x14ac:dyDescent="0.25">
      <c r="A40" s="7">
        <v>38</v>
      </c>
      <c r="B40" s="9" t="s">
        <v>46</v>
      </c>
      <c r="C40" s="1" t="s">
        <v>2</v>
      </c>
      <c r="D40" s="13"/>
      <c r="E40" s="28">
        <v>0</v>
      </c>
      <c r="F40" s="26">
        <f t="shared" si="2"/>
        <v>0</v>
      </c>
      <c r="G40" s="27">
        <f t="shared" si="3"/>
        <v>0</v>
      </c>
      <c r="H40" s="18"/>
      <c r="I40" s="29">
        <v>0</v>
      </c>
      <c r="J40" s="11">
        <f t="shared" si="4"/>
        <v>0</v>
      </c>
      <c r="K40" s="19">
        <f t="shared" si="5"/>
        <v>0</v>
      </c>
      <c r="L40" s="18"/>
      <c r="M40" s="29">
        <v>0</v>
      </c>
      <c r="N40" s="11">
        <f t="shared" si="6"/>
        <v>0</v>
      </c>
      <c r="O40" s="19">
        <f t="shared" si="7"/>
        <v>0</v>
      </c>
      <c r="P40" s="20"/>
      <c r="Q40" s="23">
        <f t="shared" si="0"/>
        <v>0</v>
      </c>
      <c r="R40" s="24">
        <f t="shared" si="8"/>
        <v>0</v>
      </c>
      <c r="S40" s="33">
        <f t="shared" si="9"/>
        <v>0</v>
      </c>
      <c r="T40" s="41"/>
      <c r="U40" s="43">
        <v>2100</v>
      </c>
      <c r="V40" s="42">
        <f t="shared" si="10"/>
        <v>2375.52</v>
      </c>
      <c r="W40" s="35"/>
      <c r="X40" s="36">
        <v>26369.279999999999</v>
      </c>
      <c r="Y40" s="24">
        <f t="shared" si="11"/>
        <v>5010.1631999999991</v>
      </c>
      <c r="Z40" s="25">
        <f t="shared" si="12"/>
        <v>31379.443199999998</v>
      </c>
      <c r="AA40" s="37">
        <v>24416</v>
      </c>
      <c r="AB40" s="24">
        <f t="shared" si="13"/>
        <v>4639.04</v>
      </c>
      <c r="AC40" s="38">
        <f t="shared" si="14"/>
        <v>29055.040000000001</v>
      </c>
      <c r="AD40" s="36">
        <v>21800</v>
      </c>
      <c r="AE40" s="24">
        <f t="shared" si="15"/>
        <v>4142</v>
      </c>
      <c r="AF40" s="25">
        <f t="shared" si="16"/>
        <v>25942</v>
      </c>
      <c r="AH40" s="44">
        <f t="shared" si="17"/>
        <v>18740.2</v>
      </c>
      <c r="AJ40" s="45">
        <f t="shared" si="1"/>
        <v>7.9239047619047627</v>
      </c>
      <c r="AL40" s="5">
        <f t="shared" si="18"/>
        <v>7670.9830022655478</v>
      </c>
      <c r="AM40" s="5">
        <f t="shared" si="19"/>
        <v>29809.416997734454</v>
      </c>
      <c r="AN40" s="5" t="str">
        <f t="shared" si="20"/>
        <v/>
      </c>
      <c r="AO40" s="5">
        <f t="shared" si="21"/>
        <v>26369.279999999999</v>
      </c>
      <c r="AP40" s="5">
        <f t="shared" si="22"/>
        <v>24416</v>
      </c>
      <c r="AQ40" s="5">
        <f t="shared" si="23"/>
        <v>21800</v>
      </c>
      <c r="AS40" s="39">
        <f t="shared" si="24"/>
        <v>21800</v>
      </c>
      <c r="AT40" s="5">
        <f t="shared" si="25"/>
        <v>18740.2</v>
      </c>
      <c r="AU40" s="5">
        <f t="shared" si="26"/>
        <v>2375.52</v>
      </c>
      <c r="AV40" s="5">
        <f t="shared" si="27"/>
        <v>13512.851161208984</v>
      </c>
      <c r="AW40" s="5">
        <f t="shared" si="28"/>
        <v>11069.216997734453</v>
      </c>
      <c r="AX40" s="51">
        <f t="shared" si="29"/>
        <v>0.59066696181121081</v>
      </c>
      <c r="AZ40" s="39">
        <f t="shared" si="30"/>
        <v>13513</v>
      </c>
      <c r="BA40" s="5">
        <f t="shared" si="31"/>
        <v>2567</v>
      </c>
      <c r="BB40" s="40">
        <f t="shared" si="32"/>
        <v>16080</v>
      </c>
    </row>
    <row r="41" spans="1:54" ht="30" customHeight="1" x14ac:dyDescent="0.25">
      <c r="A41" s="7">
        <v>39</v>
      </c>
      <c r="B41" s="9" t="s">
        <v>357</v>
      </c>
      <c r="C41" s="1" t="s">
        <v>2</v>
      </c>
      <c r="D41" s="13"/>
      <c r="E41" s="28">
        <v>0</v>
      </c>
      <c r="F41" s="26">
        <f t="shared" si="2"/>
        <v>0</v>
      </c>
      <c r="G41" s="27">
        <f t="shared" si="3"/>
        <v>0</v>
      </c>
      <c r="H41" s="18"/>
      <c r="I41" s="29">
        <v>0</v>
      </c>
      <c r="J41" s="11">
        <f t="shared" si="4"/>
        <v>0</v>
      </c>
      <c r="K41" s="19">
        <f t="shared" si="5"/>
        <v>0</v>
      </c>
      <c r="L41" s="18"/>
      <c r="M41" s="29">
        <v>0</v>
      </c>
      <c r="N41" s="11">
        <f t="shared" si="6"/>
        <v>0</v>
      </c>
      <c r="O41" s="19">
        <f t="shared" si="7"/>
        <v>0</v>
      </c>
      <c r="P41" s="20"/>
      <c r="Q41" s="23">
        <f t="shared" si="0"/>
        <v>0</v>
      </c>
      <c r="R41" s="24">
        <f t="shared" si="8"/>
        <v>0</v>
      </c>
      <c r="S41" s="33">
        <f t="shared" si="9"/>
        <v>0</v>
      </c>
      <c r="T41" s="41"/>
      <c r="U41" s="43">
        <v>5162</v>
      </c>
      <c r="V41" s="42">
        <f t="shared" si="10"/>
        <v>5839.2543999999998</v>
      </c>
      <c r="W41" s="35"/>
      <c r="X41" s="36">
        <v>127008</v>
      </c>
      <c r="Y41" s="24">
        <f t="shared" si="11"/>
        <v>24131.52</v>
      </c>
      <c r="Z41" s="25">
        <f t="shared" si="12"/>
        <v>151139.51999999999</v>
      </c>
      <c r="AA41" s="37">
        <v>117600</v>
      </c>
      <c r="AB41" s="24">
        <f t="shared" si="13"/>
        <v>22344</v>
      </c>
      <c r="AC41" s="38">
        <f t="shared" si="14"/>
        <v>139944</v>
      </c>
      <c r="AD41" s="36">
        <v>105000</v>
      </c>
      <c r="AE41" s="24">
        <f t="shared" si="15"/>
        <v>19950</v>
      </c>
      <c r="AF41" s="25">
        <f t="shared" si="16"/>
        <v>124950</v>
      </c>
      <c r="AH41" s="44">
        <f t="shared" si="17"/>
        <v>88861.813599999994</v>
      </c>
      <c r="AJ41" s="45">
        <f t="shared" si="1"/>
        <v>16.21460937621077</v>
      </c>
      <c r="AL41" s="5">
        <f t="shared" si="18"/>
        <v>32783.88778593496</v>
      </c>
      <c r="AM41" s="5">
        <f t="shared" si="19"/>
        <v>144939.73941406503</v>
      </c>
      <c r="AN41" s="5" t="str">
        <f t="shared" si="20"/>
        <v/>
      </c>
      <c r="AO41" s="5">
        <f t="shared" si="21"/>
        <v>127008</v>
      </c>
      <c r="AP41" s="5">
        <f t="shared" si="22"/>
        <v>117600</v>
      </c>
      <c r="AQ41" s="5">
        <f t="shared" si="23"/>
        <v>105000</v>
      </c>
      <c r="AS41" s="39">
        <f t="shared" si="24"/>
        <v>105000</v>
      </c>
      <c r="AT41" s="5">
        <f t="shared" si="25"/>
        <v>88861.813599999994</v>
      </c>
      <c r="AU41" s="5">
        <f t="shared" si="26"/>
        <v>5839.2543999999998</v>
      </c>
      <c r="AV41" s="5">
        <f t="shared" si="27"/>
        <v>55010.586301489908</v>
      </c>
      <c r="AW41" s="5">
        <f t="shared" si="28"/>
        <v>56077.925814065035</v>
      </c>
      <c r="AX41" s="51">
        <f t="shared" si="29"/>
        <v>0.6310688870980351</v>
      </c>
      <c r="AZ41" s="39">
        <f t="shared" si="30"/>
        <v>55011</v>
      </c>
      <c r="BA41" s="5">
        <f t="shared" si="31"/>
        <v>10452</v>
      </c>
      <c r="BB41" s="40">
        <f t="shared" si="32"/>
        <v>65463</v>
      </c>
    </row>
    <row r="42" spans="1:54" ht="30" customHeight="1" x14ac:dyDescent="0.25">
      <c r="A42" s="7">
        <v>40</v>
      </c>
      <c r="B42" s="9" t="s">
        <v>47</v>
      </c>
      <c r="C42" s="1" t="s">
        <v>2</v>
      </c>
      <c r="D42" s="13"/>
      <c r="E42" s="28">
        <v>0</v>
      </c>
      <c r="F42" s="26">
        <f t="shared" si="2"/>
        <v>0</v>
      </c>
      <c r="G42" s="27">
        <f t="shared" si="3"/>
        <v>0</v>
      </c>
      <c r="H42" s="18"/>
      <c r="I42" s="29">
        <v>0</v>
      </c>
      <c r="J42" s="11">
        <f t="shared" si="4"/>
        <v>0</v>
      </c>
      <c r="K42" s="19">
        <f t="shared" si="5"/>
        <v>0</v>
      </c>
      <c r="L42" s="18"/>
      <c r="M42" s="29">
        <v>0</v>
      </c>
      <c r="N42" s="11">
        <f t="shared" si="6"/>
        <v>0</v>
      </c>
      <c r="O42" s="19">
        <f t="shared" si="7"/>
        <v>0</v>
      </c>
      <c r="P42" s="20"/>
      <c r="Q42" s="23">
        <f t="shared" si="0"/>
        <v>0</v>
      </c>
      <c r="R42" s="24">
        <f t="shared" si="8"/>
        <v>0</v>
      </c>
      <c r="S42" s="33">
        <f t="shared" si="9"/>
        <v>0</v>
      </c>
      <c r="T42" s="41"/>
      <c r="U42" s="43">
        <v>20180</v>
      </c>
      <c r="V42" s="42">
        <f t="shared" si="10"/>
        <v>22827.615999999998</v>
      </c>
      <c r="W42" s="35"/>
      <c r="X42" s="36">
        <v>45722.879999999997</v>
      </c>
      <c r="Y42" s="24">
        <f t="shared" si="11"/>
        <v>8687.3472000000002</v>
      </c>
      <c r="Z42" s="25">
        <f t="shared" si="12"/>
        <v>54410.227199999994</v>
      </c>
      <c r="AA42" s="37">
        <v>42336</v>
      </c>
      <c r="AB42" s="24">
        <f t="shared" si="13"/>
        <v>8043.84</v>
      </c>
      <c r="AC42" s="38">
        <f t="shared" si="14"/>
        <v>50379.839999999997</v>
      </c>
      <c r="AD42" s="36">
        <v>37800</v>
      </c>
      <c r="AE42" s="24">
        <f t="shared" si="15"/>
        <v>7182</v>
      </c>
      <c r="AF42" s="25">
        <f t="shared" si="16"/>
        <v>44982</v>
      </c>
      <c r="AH42" s="44">
        <f t="shared" si="17"/>
        <v>37171.623999999996</v>
      </c>
      <c r="AJ42" s="45">
        <f t="shared" si="1"/>
        <v>0.84200317145688786</v>
      </c>
      <c r="AL42" s="5">
        <f t="shared" si="18"/>
        <v>27073.106277938783</v>
      </c>
      <c r="AM42" s="5">
        <f t="shared" si="19"/>
        <v>47270.141722061206</v>
      </c>
      <c r="AN42" s="5" t="str">
        <f t="shared" si="20"/>
        <v/>
      </c>
      <c r="AO42" s="5">
        <f t="shared" si="21"/>
        <v>45722.879999999997</v>
      </c>
      <c r="AP42" s="5">
        <f t="shared" si="22"/>
        <v>42336</v>
      </c>
      <c r="AQ42" s="5">
        <f t="shared" si="23"/>
        <v>37800</v>
      </c>
      <c r="AS42" s="39">
        <f t="shared" si="24"/>
        <v>37800</v>
      </c>
      <c r="AT42" s="5">
        <f t="shared" si="25"/>
        <v>37171.623999999996</v>
      </c>
      <c r="AU42" s="5">
        <f t="shared" si="26"/>
        <v>22827.615999999998</v>
      </c>
      <c r="AV42" s="5">
        <f t="shared" si="27"/>
        <v>35950.003721222187</v>
      </c>
      <c r="AW42" s="5">
        <f t="shared" si="28"/>
        <v>10098.517722061213</v>
      </c>
      <c r="AX42" s="51">
        <f t="shared" si="29"/>
        <v>0.27167276097652376</v>
      </c>
      <c r="AZ42" s="39">
        <f t="shared" si="30"/>
        <v>35950</v>
      </c>
      <c r="BA42" s="5">
        <f t="shared" si="31"/>
        <v>6831</v>
      </c>
      <c r="BB42" s="40">
        <f t="shared" si="32"/>
        <v>42781</v>
      </c>
    </row>
    <row r="43" spans="1:54" ht="30" customHeight="1" x14ac:dyDescent="0.25">
      <c r="A43" s="7">
        <v>41</v>
      </c>
      <c r="B43" s="9" t="s">
        <v>48</v>
      </c>
      <c r="C43" s="1" t="s">
        <v>2</v>
      </c>
      <c r="D43" s="13"/>
      <c r="E43" s="28">
        <v>0</v>
      </c>
      <c r="F43" s="26">
        <f t="shared" si="2"/>
        <v>0</v>
      </c>
      <c r="G43" s="27">
        <f t="shared" si="3"/>
        <v>0</v>
      </c>
      <c r="H43" s="18"/>
      <c r="I43" s="29">
        <v>0</v>
      </c>
      <c r="J43" s="11">
        <f t="shared" si="4"/>
        <v>0</v>
      </c>
      <c r="K43" s="19">
        <f t="shared" si="5"/>
        <v>0</v>
      </c>
      <c r="L43" s="18"/>
      <c r="M43" s="29">
        <v>0</v>
      </c>
      <c r="N43" s="11">
        <f t="shared" si="6"/>
        <v>0</v>
      </c>
      <c r="O43" s="19">
        <f t="shared" si="7"/>
        <v>0</v>
      </c>
      <c r="P43" s="20"/>
      <c r="Q43" s="23">
        <f t="shared" si="0"/>
        <v>0</v>
      </c>
      <c r="R43" s="24">
        <f t="shared" si="8"/>
        <v>0</v>
      </c>
      <c r="S43" s="33">
        <f t="shared" si="9"/>
        <v>0</v>
      </c>
      <c r="T43" s="41"/>
      <c r="U43" s="43">
        <v>21680</v>
      </c>
      <c r="V43" s="42">
        <f t="shared" si="10"/>
        <v>24524.416000000001</v>
      </c>
      <c r="W43" s="35"/>
      <c r="X43" s="36">
        <v>30240</v>
      </c>
      <c r="Y43" s="24">
        <f t="shared" si="11"/>
        <v>5745.6</v>
      </c>
      <c r="Z43" s="25">
        <f t="shared" si="12"/>
        <v>35985.599999999999</v>
      </c>
      <c r="AA43" s="37">
        <v>28000</v>
      </c>
      <c r="AB43" s="24">
        <f t="shared" si="13"/>
        <v>5320</v>
      </c>
      <c r="AC43" s="38">
        <f t="shared" si="14"/>
        <v>33320</v>
      </c>
      <c r="AD43" s="36">
        <v>25000</v>
      </c>
      <c r="AE43" s="24">
        <f t="shared" si="15"/>
        <v>4750</v>
      </c>
      <c r="AF43" s="25">
        <f t="shared" si="16"/>
        <v>29750</v>
      </c>
      <c r="AH43" s="44">
        <f t="shared" si="17"/>
        <v>26941.103999999999</v>
      </c>
      <c r="AJ43" s="45">
        <f t="shared" si="1"/>
        <v>0.24267084870848707</v>
      </c>
      <c r="AL43" s="5">
        <f t="shared" si="18"/>
        <v>24257.062197929099</v>
      </c>
      <c r="AM43" s="5">
        <f t="shared" si="19"/>
        <v>29625.1458020709</v>
      </c>
      <c r="AN43" s="5">
        <f t="shared" si="20"/>
        <v>24524.416000000001</v>
      </c>
      <c r="AO43" s="5" t="str">
        <f t="shared" si="21"/>
        <v/>
      </c>
      <c r="AP43" s="5">
        <f t="shared" si="22"/>
        <v>28000</v>
      </c>
      <c r="AQ43" s="5">
        <f t="shared" si="23"/>
        <v>25000</v>
      </c>
      <c r="AS43" s="39">
        <f t="shared" si="24"/>
        <v>24524.416000000001</v>
      </c>
      <c r="AT43" s="5">
        <f t="shared" si="25"/>
        <v>26941.103999999999</v>
      </c>
      <c r="AU43" s="5">
        <f t="shared" si="26"/>
        <v>24524.416000000001</v>
      </c>
      <c r="AV43" s="5">
        <f t="shared" si="27"/>
        <v>26842.293781821227</v>
      </c>
      <c r="AW43" s="5">
        <f t="shared" si="28"/>
        <v>2684.0418020708989</v>
      </c>
      <c r="AX43" s="51">
        <f t="shared" si="29"/>
        <v>9.9626273744049199E-2</v>
      </c>
      <c r="AZ43" s="39">
        <f t="shared" si="30"/>
        <v>26842</v>
      </c>
      <c r="BA43" s="5">
        <f t="shared" si="31"/>
        <v>5100</v>
      </c>
      <c r="BB43" s="40">
        <f t="shared" si="32"/>
        <v>31942</v>
      </c>
    </row>
    <row r="44" spans="1:54" ht="30" customHeight="1" x14ac:dyDescent="0.25">
      <c r="A44" s="7">
        <v>42</v>
      </c>
      <c r="B44" s="9" t="s">
        <v>49</v>
      </c>
      <c r="C44" s="1" t="s">
        <v>2</v>
      </c>
      <c r="D44" s="13"/>
      <c r="E44" s="28">
        <v>0</v>
      </c>
      <c r="F44" s="26">
        <f t="shared" si="2"/>
        <v>0</v>
      </c>
      <c r="G44" s="27">
        <f t="shared" si="3"/>
        <v>0</v>
      </c>
      <c r="H44" s="18"/>
      <c r="I44" s="29">
        <v>0</v>
      </c>
      <c r="J44" s="11">
        <f t="shared" si="4"/>
        <v>0</v>
      </c>
      <c r="K44" s="19">
        <f t="shared" si="5"/>
        <v>0</v>
      </c>
      <c r="L44" s="18"/>
      <c r="M44" s="29">
        <v>0</v>
      </c>
      <c r="N44" s="11">
        <f t="shared" si="6"/>
        <v>0</v>
      </c>
      <c r="O44" s="19">
        <f t="shared" si="7"/>
        <v>0</v>
      </c>
      <c r="P44" s="20"/>
      <c r="Q44" s="23">
        <f t="shared" si="0"/>
        <v>0</v>
      </c>
      <c r="R44" s="24">
        <f t="shared" si="8"/>
        <v>0</v>
      </c>
      <c r="S44" s="33">
        <f t="shared" si="9"/>
        <v>0</v>
      </c>
      <c r="T44" s="41"/>
      <c r="U44" s="43">
        <v>6723</v>
      </c>
      <c r="V44" s="42">
        <f t="shared" si="10"/>
        <v>7605.0576000000001</v>
      </c>
      <c r="W44" s="35"/>
      <c r="X44" s="36">
        <v>12579.84</v>
      </c>
      <c r="Y44" s="24">
        <f t="shared" si="11"/>
        <v>2390.1695999999997</v>
      </c>
      <c r="Z44" s="25">
        <f t="shared" si="12"/>
        <v>14970.009599999999</v>
      </c>
      <c r="AA44" s="37">
        <v>11648</v>
      </c>
      <c r="AB44" s="24">
        <f t="shared" si="13"/>
        <v>2213.12</v>
      </c>
      <c r="AC44" s="38">
        <f t="shared" si="14"/>
        <v>13861.119999999999</v>
      </c>
      <c r="AD44" s="36">
        <v>10400</v>
      </c>
      <c r="AE44" s="24">
        <f t="shared" si="15"/>
        <v>1976</v>
      </c>
      <c r="AF44" s="25">
        <f t="shared" si="16"/>
        <v>12376</v>
      </c>
      <c r="AH44" s="44">
        <f t="shared" si="17"/>
        <v>10558.224399999999</v>
      </c>
      <c r="AJ44" s="45">
        <f t="shared" si="1"/>
        <v>0.57046324557489203</v>
      </c>
      <c r="AL44" s="5">
        <f t="shared" si="18"/>
        <v>8396.3756848261582</v>
      </c>
      <c r="AM44" s="5">
        <f t="shared" si="19"/>
        <v>12720.07311517384</v>
      </c>
      <c r="AN44" s="5" t="str">
        <f t="shared" si="20"/>
        <v/>
      </c>
      <c r="AO44" s="5">
        <f t="shared" si="21"/>
        <v>12579.84</v>
      </c>
      <c r="AP44" s="5">
        <f t="shared" si="22"/>
        <v>11648</v>
      </c>
      <c r="AQ44" s="5">
        <f t="shared" si="23"/>
        <v>10400</v>
      </c>
      <c r="AS44" s="39">
        <f t="shared" si="24"/>
        <v>10400</v>
      </c>
      <c r="AT44" s="5">
        <f t="shared" si="25"/>
        <v>10558.224399999999</v>
      </c>
      <c r="AU44" s="5">
        <f t="shared" si="26"/>
        <v>7605.0576000000001</v>
      </c>
      <c r="AV44" s="5">
        <f t="shared" si="27"/>
        <v>10375.656409073066</v>
      </c>
      <c r="AW44" s="5">
        <f t="shared" si="28"/>
        <v>2161.84871517384</v>
      </c>
      <c r="AX44" s="51">
        <f t="shared" si="29"/>
        <v>0.20475495057424997</v>
      </c>
      <c r="AZ44" s="39">
        <f t="shared" si="30"/>
        <v>10376</v>
      </c>
      <c r="BA44" s="5">
        <f t="shared" si="31"/>
        <v>1971</v>
      </c>
      <c r="BB44" s="40">
        <f t="shared" si="32"/>
        <v>12347</v>
      </c>
    </row>
    <row r="45" spans="1:54" ht="30" customHeight="1" x14ac:dyDescent="0.25">
      <c r="A45" s="7">
        <v>43</v>
      </c>
      <c r="B45" s="9" t="s">
        <v>50</v>
      </c>
      <c r="C45" s="1" t="s">
        <v>2</v>
      </c>
      <c r="D45" s="13"/>
      <c r="E45" s="28">
        <v>0</v>
      </c>
      <c r="F45" s="26">
        <f t="shared" si="2"/>
        <v>0</v>
      </c>
      <c r="G45" s="27">
        <f t="shared" si="3"/>
        <v>0</v>
      </c>
      <c r="H45" s="18"/>
      <c r="I45" s="29">
        <v>0</v>
      </c>
      <c r="J45" s="11">
        <f t="shared" si="4"/>
        <v>0</v>
      </c>
      <c r="K45" s="19">
        <f t="shared" si="5"/>
        <v>0</v>
      </c>
      <c r="L45" s="18"/>
      <c r="M45" s="29">
        <v>0</v>
      </c>
      <c r="N45" s="11">
        <f t="shared" si="6"/>
        <v>0</v>
      </c>
      <c r="O45" s="19">
        <f t="shared" si="7"/>
        <v>0</v>
      </c>
      <c r="P45" s="20"/>
      <c r="Q45" s="23">
        <f t="shared" si="0"/>
        <v>0</v>
      </c>
      <c r="R45" s="24">
        <f t="shared" si="8"/>
        <v>0</v>
      </c>
      <c r="S45" s="33">
        <f t="shared" si="9"/>
        <v>0</v>
      </c>
      <c r="T45" s="41"/>
      <c r="U45" s="43">
        <v>9315</v>
      </c>
      <c r="V45" s="42">
        <f t="shared" si="10"/>
        <v>10537.128000000001</v>
      </c>
      <c r="W45" s="35"/>
      <c r="X45" s="36">
        <v>36771.839999999997</v>
      </c>
      <c r="Y45" s="24">
        <f t="shared" si="11"/>
        <v>6986.6495999999997</v>
      </c>
      <c r="Z45" s="25">
        <f t="shared" si="12"/>
        <v>43758.489599999994</v>
      </c>
      <c r="AA45" s="37">
        <v>34048</v>
      </c>
      <c r="AB45" s="24">
        <f t="shared" si="13"/>
        <v>6469.12</v>
      </c>
      <c r="AC45" s="38">
        <f t="shared" si="14"/>
        <v>40517.120000000003</v>
      </c>
      <c r="AD45" s="36">
        <v>30400</v>
      </c>
      <c r="AE45" s="24">
        <f t="shared" si="15"/>
        <v>5776</v>
      </c>
      <c r="AF45" s="25">
        <f t="shared" si="16"/>
        <v>36176</v>
      </c>
      <c r="AH45" s="44">
        <f t="shared" si="17"/>
        <v>27939.241999999998</v>
      </c>
      <c r="AJ45" s="45">
        <f t="shared" si="1"/>
        <v>1.9993818572195381</v>
      </c>
      <c r="AL45" s="5">
        <f t="shared" si="18"/>
        <v>16047.77989006964</v>
      </c>
      <c r="AM45" s="5">
        <f t="shared" si="19"/>
        <v>39830.704109930361</v>
      </c>
      <c r="AN45" s="5" t="str">
        <f t="shared" si="20"/>
        <v/>
      </c>
      <c r="AO45" s="5">
        <f t="shared" si="21"/>
        <v>36771.839999999997</v>
      </c>
      <c r="AP45" s="5">
        <f t="shared" si="22"/>
        <v>34048</v>
      </c>
      <c r="AQ45" s="5">
        <f t="shared" si="23"/>
        <v>30400</v>
      </c>
      <c r="AS45" s="39">
        <f t="shared" si="24"/>
        <v>30400</v>
      </c>
      <c r="AT45" s="5">
        <f t="shared" si="25"/>
        <v>27939.241999999998</v>
      </c>
      <c r="AU45" s="5">
        <f t="shared" si="26"/>
        <v>10537.128000000001</v>
      </c>
      <c r="AV45" s="5">
        <f t="shared" si="27"/>
        <v>25165.218283962873</v>
      </c>
      <c r="AW45" s="5">
        <f t="shared" si="28"/>
        <v>11891.462109930359</v>
      </c>
      <c r="AX45" s="51">
        <f t="shared" si="29"/>
        <v>0.42561863739647482</v>
      </c>
      <c r="AZ45" s="39">
        <f t="shared" si="30"/>
        <v>25165</v>
      </c>
      <c r="BA45" s="5">
        <f t="shared" si="31"/>
        <v>4781</v>
      </c>
      <c r="BB45" s="40">
        <f t="shared" si="32"/>
        <v>29946</v>
      </c>
    </row>
    <row r="46" spans="1:54" ht="30" customHeight="1" x14ac:dyDescent="0.25">
      <c r="A46" s="7">
        <v>44</v>
      </c>
      <c r="B46" s="9" t="s">
        <v>51</v>
      </c>
      <c r="C46" s="1" t="s">
        <v>35</v>
      </c>
      <c r="D46" s="13"/>
      <c r="E46" s="28">
        <v>0</v>
      </c>
      <c r="F46" s="26">
        <f t="shared" si="2"/>
        <v>0</v>
      </c>
      <c r="G46" s="27">
        <f t="shared" si="3"/>
        <v>0</v>
      </c>
      <c r="H46" s="18"/>
      <c r="I46" s="29">
        <v>0</v>
      </c>
      <c r="J46" s="11">
        <f t="shared" si="4"/>
        <v>0</v>
      </c>
      <c r="K46" s="19">
        <f t="shared" si="5"/>
        <v>0</v>
      </c>
      <c r="L46" s="18"/>
      <c r="M46" s="29">
        <v>0</v>
      </c>
      <c r="N46" s="11">
        <f t="shared" si="6"/>
        <v>0</v>
      </c>
      <c r="O46" s="19">
        <f t="shared" si="7"/>
        <v>0</v>
      </c>
      <c r="P46" s="20"/>
      <c r="Q46" s="23">
        <f t="shared" si="0"/>
        <v>0</v>
      </c>
      <c r="R46" s="24">
        <f t="shared" si="8"/>
        <v>0</v>
      </c>
      <c r="S46" s="33">
        <f t="shared" si="9"/>
        <v>0</v>
      </c>
      <c r="T46" s="41"/>
      <c r="U46" s="43">
        <v>830000</v>
      </c>
      <c r="V46" s="42">
        <f t="shared" si="10"/>
        <v>938896</v>
      </c>
      <c r="W46" s="35"/>
      <c r="X46" s="36">
        <v>480211.20000000001</v>
      </c>
      <c r="Y46" s="24">
        <f t="shared" si="11"/>
        <v>91240.128000000012</v>
      </c>
      <c r="Z46" s="25">
        <f t="shared" si="12"/>
        <v>571451.32799999998</v>
      </c>
      <c r="AA46" s="37">
        <v>444640</v>
      </c>
      <c r="AB46" s="24">
        <f t="shared" si="13"/>
        <v>84481.600000000006</v>
      </c>
      <c r="AC46" s="38">
        <f t="shared" si="14"/>
        <v>529121.6</v>
      </c>
      <c r="AD46" s="36">
        <v>397000</v>
      </c>
      <c r="AE46" s="24">
        <f t="shared" si="15"/>
        <v>75430</v>
      </c>
      <c r="AF46" s="25">
        <f t="shared" si="16"/>
        <v>472430</v>
      </c>
      <c r="AH46" s="44">
        <f t="shared" si="17"/>
        <v>565186.80000000005</v>
      </c>
      <c r="AJ46" s="45">
        <f t="shared" si="1"/>
        <v>-0.31905204819277105</v>
      </c>
      <c r="AL46" s="5">
        <f t="shared" si="18"/>
        <v>313725.90214874386</v>
      </c>
      <c r="AM46" s="5">
        <f t="shared" si="19"/>
        <v>816647.69785125623</v>
      </c>
      <c r="AN46" s="5" t="str">
        <f t="shared" si="20"/>
        <v/>
      </c>
      <c r="AO46" s="5">
        <f t="shared" si="21"/>
        <v>480211.20000000001</v>
      </c>
      <c r="AP46" s="5">
        <f t="shared" si="22"/>
        <v>444640</v>
      </c>
      <c r="AQ46" s="5">
        <f t="shared" si="23"/>
        <v>397000</v>
      </c>
      <c r="AS46" s="39">
        <f t="shared" si="24"/>
        <v>397000</v>
      </c>
      <c r="AT46" s="5">
        <f t="shared" si="25"/>
        <v>565186.80000000005</v>
      </c>
      <c r="AU46" s="5">
        <f t="shared" si="26"/>
        <v>397000</v>
      </c>
      <c r="AV46" s="5">
        <f t="shared" si="27"/>
        <v>531143.90533549327</v>
      </c>
      <c r="AW46" s="5">
        <f t="shared" si="28"/>
        <v>251460.89785125622</v>
      </c>
      <c r="AX46" s="51">
        <f t="shared" si="29"/>
        <v>0.44491643798343522</v>
      </c>
      <c r="AZ46" s="39">
        <f t="shared" si="30"/>
        <v>531144</v>
      </c>
      <c r="BA46" s="5">
        <f t="shared" si="31"/>
        <v>100917</v>
      </c>
      <c r="BB46" s="40">
        <f t="shared" si="32"/>
        <v>632061</v>
      </c>
    </row>
    <row r="47" spans="1:54" ht="30" customHeight="1" x14ac:dyDescent="0.25">
      <c r="A47" s="7">
        <v>45</v>
      </c>
      <c r="B47" s="9" t="s">
        <v>362</v>
      </c>
      <c r="C47" s="1" t="s">
        <v>35</v>
      </c>
      <c r="D47" s="13"/>
      <c r="E47" s="28">
        <v>0</v>
      </c>
      <c r="F47" s="26">
        <f t="shared" si="2"/>
        <v>0</v>
      </c>
      <c r="G47" s="27">
        <f t="shared" si="3"/>
        <v>0</v>
      </c>
      <c r="H47" s="18"/>
      <c r="I47" s="29">
        <v>0</v>
      </c>
      <c r="J47" s="11">
        <f t="shared" si="4"/>
        <v>0</v>
      </c>
      <c r="K47" s="19">
        <f t="shared" si="5"/>
        <v>0</v>
      </c>
      <c r="L47" s="18"/>
      <c r="M47" s="29">
        <v>0</v>
      </c>
      <c r="N47" s="11">
        <f t="shared" si="6"/>
        <v>0</v>
      </c>
      <c r="O47" s="19">
        <f t="shared" si="7"/>
        <v>0</v>
      </c>
      <c r="P47" s="20"/>
      <c r="Q47" s="23">
        <f t="shared" si="0"/>
        <v>0</v>
      </c>
      <c r="R47" s="24">
        <f t="shared" si="8"/>
        <v>0</v>
      </c>
      <c r="S47" s="33">
        <f t="shared" si="9"/>
        <v>0</v>
      </c>
      <c r="T47" s="41"/>
      <c r="U47" s="43">
        <v>855500</v>
      </c>
      <c r="V47" s="42">
        <f t="shared" si="10"/>
        <v>967741.6</v>
      </c>
      <c r="W47" s="35"/>
      <c r="X47" s="36">
        <v>449729.28000000003</v>
      </c>
      <c r="Y47" s="24">
        <f t="shared" si="11"/>
        <v>85448.563200000004</v>
      </c>
      <c r="Z47" s="25">
        <f t="shared" si="12"/>
        <v>535177.8432</v>
      </c>
      <c r="AA47" s="37">
        <v>416416</v>
      </c>
      <c r="AB47" s="24">
        <f t="shared" si="13"/>
        <v>79119.039999999994</v>
      </c>
      <c r="AC47" s="38">
        <f t="shared" si="14"/>
        <v>495535.04</v>
      </c>
      <c r="AD47" s="36">
        <v>371800</v>
      </c>
      <c r="AE47" s="24">
        <f t="shared" si="15"/>
        <v>70642</v>
      </c>
      <c r="AF47" s="25">
        <f t="shared" si="16"/>
        <v>442442</v>
      </c>
      <c r="AH47" s="44">
        <f t="shared" si="17"/>
        <v>551421.72</v>
      </c>
      <c r="AJ47" s="45">
        <f t="shared" si="1"/>
        <v>-0.35543925189947401</v>
      </c>
      <c r="AL47" s="5">
        <f t="shared" si="18"/>
        <v>272044.97224120446</v>
      </c>
      <c r="AM47" s="5">
        <f t="shared" si="19"/>
        <v>830798.46775879548</v>
      </c>
      <c r="AN47" s="5" t="str">
        <f t="shared" si="20"/>
        <v/>
      </c>
      <c r="AO47" s="5">
        <f t="shared" si="21"/>
        <v>449729.28000000003</v>
      </c>
      <c r="AP47" s="5">
        <f t="shared" si="22"/>
        <v>416416</v>
      </c>
      <c r="AQ47" s="5">
        <f t="shared" si="23"/>
        <v>371800</v>
      </c>
      <c r="AS47" s="39">
        <f t="shared" si="24"/>
        <v>371800</v>
      </c>
      <c r="AT47" s="5">
        <f t="shared" si="25"/>
        <v>551421.72</v>
      </c>
      <c r="AU47" s="5">
        <f t="shared" si="26"/>
        <v>371800</v>
      </c>
      <c r="AV47" s="5">
        <f t="shared" si="27"/>
        <v>509491.38142865594</v>
      </c>
      <c r="AW47" s="5">
        <f t="shared" si="28"/>
        <v>279376.74775879551</v>
      </c>
      <c r="AX47" s="51">
        <f t="shared" si="29"/>
        <v>0.50664806558362541</v>
      </c>
      <c r="AZ47" s="39">
        <f t="shared" si="30"/>
        <v>509491</v>
      </c>
      <c r="BA47" s="5">
        <f t="shared" si="31"/>
        <v>96803</v>
      </c>
      <c r="BB47" s="40">
        <f t="shared" si="32"/>
        <v>606294</v>
      </c>
    </row>
    <row r="48" spans="1:54" ht="30" customHeight="1" x14ac:dyDescent="0.25">
      <c r="A48" s="7">
        <v>46</v>
      </c>
      <c r="B48" s="9" t="s">
        <v>52</v>
      </c>
      <c r="C48" s="1" t="s">
        <v>2</v>
      </c>
      <c r="D48" s="13"/>
      <c r="E48" s="28">
        <v>0</v>
      </c>
      <c r="F48" s="26">
        <f t="shared" si="2"/>
        <v>0</v>
      </c>
      <c r="G48" s="27">
        <f t="shared" si="3"/>
        <v>0</v>
      </c>
      <c r="H48" s="18"/>
      <c r="I48" s="29">
        <v>0</v>
      </c>
      <c r="J48" s="11">
        <f t="shared" si="4"/>
        <v>0</v>
      </c>
      <c r="K48" s="19">
        <f t="shared" si="5"/>
        <v>0</v>
      </c>
      <c r="L48" s="18"/>
      <c r="M48" s="29">
        <v>0</v>
      </c>
      <c r="N48" s="11">
        <f t="shared" si="6"/>
        <v>0</v>
      </c>
      <c r="O48" s="19">
        <f t="shared" si="7"/>
        <v>0</v>
      </c>
      <c r="P48" s="20"/>
      <c r="Q48" s="23">
        <f t="shared" si="0"/>
        <v>0</v>
      </c>
      <c r="R48" s="24">
        <f t="shared" si="8"/>
        <v>0</v>
      </c>
      <c r="S48" s="33">
        <f t="shared" si="9"/>
        <v>0</v>
      </c>
      <c r="T48" s="41"/>
      <c r="U48" s="43">
        <v>417690</v>
      </c>
      <c r="V48" s="42">
        <f t="shared" si="10"/>
        <v>472490.92800000001</v>
      </c>
      <c r="W48" s="35"/>
      <c r="X48" s="36">
        <v>1032756.48</v>
      </c>
      <c r="Y48" s="24">
        <f t="shared" si="11"/>
        <v>196223.73120000001</v>
      </c>
      <c r="Z48" s="25">
        <f t="shared" si="12"/>
        <v>1228980.2112</v>
      </c>
      <c r="AA48" s="37">
        <v>956256</v>
      </c>
      <c r="AB48" s="24">
        <f t="shared" si="13"/>
        <v>181688.64</v>
      </c>
      <c r="AC48" s="38">
        <f t="shared" si="14"/>
        <v>1137944.6400000001</v>
      </c>
      <c r="AD48" s="36">
        <v>853800</v>
      </c>
      <c r="AE48" s="24">
        <f t="shared" si="15"/>
        <v>162222</v>
      </c>
      <c r="AF48" s="25">
        <f t="shared" si="16"/>
        <v>1016022</v>
      </c>
      <c r="AH48" s="44">
        <f t="shared" si="17"/>
        <v>828825.85199999996</v>
      </c>
      <c r="AJ48" s="45">
        <f t="shared" si="1"/>
        <v>0.98430858292034751</v>
      </c>
      <c r="AL48" s="5">
        <f t="shared" si="18"/>
        <v>580213.41614438419</v>
      </c>
      <c r="AM48" s="5">
        <f t="shared" si="19"/>
        <v>1077438.2878556158</v>
      </c>
      <c r="AN48" s="5" t="str">
        <f t="shared" si="20"/>
        <v/>
      </c>
      <c r="AO48" s="5">
        <f t="shared" si="21"/>
        <v>1032756.48</v>
      </c>
      <c r="AP48" s="5">
        <f t="shared" si="22"/>
        <v>956256</v>
      </c>
      <c r="AQ48" s="5">
        <f t="shared" si="23"/>
        <v>853800</v>
      </c>
      <c r="AS48" s="39">
        <f t="shared" si="24"/>
        <v>853800</v>
      </c>
      <c r="AT48" s="5">
        <f t="shared" si="25"/>
        <v>828825.85199999996</v>
      </c>
      <c r="AU48" s="5">
        <f t="shared" si="26"/>
        <v>472490.92800000001</v>
      </c>
      <c r="AV48" s="5">
        <f t="shared" si="27"/>
        <v>794475.35848080961</v>
      </c>
      <c r="AW48" s="5">
        <f t="shared" si="28"/>
        <v>248612.43585561577</v>
      </c>
      <c r="AX48" s="51">
        <f t="shared" si="29"/>
        <v>0.2999573858075264</v>
      </c>
      <c r="AZ48" s="39">
        <f t="shared" si="30"/>
        <v>794475</v>
      </c>
      <c r="BA48" s="5">
        <f t="shared" si="31"/>
        <v>150950</v>
      </c>
      <c r="BB48" s="40">
        <f t="shared" si="32"/>
        <v>945425</v>
      </c>
    </row>
    <row r="49" spans="1:54" ht="30" customHeight="1" x14ac:dyDescent="0.25">
      <c r="A49" s="7">
        <v>47</v>
      </c>
      <c r="B49" s="9" t="s">
        <v>53</v>
      </c>
      <c r="C49" s="1" t="s">
        <v>2</v>
      </c>
      <c r="D49" s="13"/>
      <c r="E49" s="28">
        <v>0</v>
      </c>
      <c r="F49" s="26">
        <f t="shared" si="2"/>
        <v>0</v>
      </c>
      <c r="G49" s="27">
        <f t="shared" si="3"/>
        <v>0</v>
      </c>
      <c r="H49" s="18"/>
      <c r="I49" s="29">
        <v>0</v>
      </c>
      <c r="J49" s="11">
        <f t="shared" si="4"/>
        <v>0</v>
      </c>
      <c r="K49" s="19">
        <f t="shared" si="5"/>
        <v>0</v>
      </c>
      <c r="L49" s="18"/>
      <c r="M49" s="29">
        <v>0</v>
      </c>
      <c r="N49" s="11">
        <f t="shared" si="6"/>
        <v>0</v>
      </c>
      <c r="O49" s="19">
        <f t="shared" si="7"/>
        <v>0</v>
      </c>
      <c r="P49" s="20"/>
      <c r="Q49" s="23">
        <f t="shared" si="0"/>
        <v>0</v>
      </c>
      <c r="R49" s="24">
        <f t="shared" si="8"/>
        <v>0</v>
      </c>
      <c r="S49" s="33">
        <f t="shared" si="9"/>
        <v>0</v>
      </c>
      <c r="T49" s="41"/>
      <c r="U49" s="43">
        <v>224900</v>
      </c>
      <c r="V49" s="42">
        <f t="shared" si="10"/>
        <v>254406.88</v>
      </c>
      <c r="W49" s="35"/>
      <c r="X49" s="36">
        <v>748742.4</v>
      </c>
      <c r="Y49" s="24">
        <f t="shared" si="11"/>
        <v>142261.05599999998</v>
      </c>
      <c r="Z49" s="25">
        <f t="shared" si="12"/>
        <v>891003.45600000001</v>
      </c>
      <c r="AA49" s="37">
        <v>693280</v>
      </c>
      <c r="AB49" s="24">
        <f t="shared" si="13"/>
        <v>131723.20000000001</v>
      </c>
      <c r="AC49" s="38">
        <f t="shared" si="14"/>
        <v>825003.2</v>
      </c>
      <c r="AD49" s="36">
        <v>619000</v>
      </c>
      <c r="AE49" s="24">
        <f t="shared" si="15"/>
        <v>117610</v>
      </c>
      <c r="AF49" s="25">
        <f t="shared" si="16"/>
        <v>736610</v>
      </c>
      <c r="AH49" s="44">
        <f t="shared" si="17"/>
        <v>578857.32000000007</v>
      </c>
      <c r="AJ49" s="45">
        <f t="shared" si="1"/>
        <v>1.5738431302801248</v>
      </c>
      <c r="AL49" s="5">
        <f t="shared" si="18"/>
        <v>356122.04149001307</v>
      </c>
      <c r="AM49" s="5">
        <f t="shared" si="19"/>
        <v>801592.59850998712</v>
      </c>
      <c r="AN49" s="5" t="str">
        <f t="shared" si="20"/>
        <v/>
      </c>
      <c r="AO49" s="5">
        <f t="shared" si="21"/>
        <v>748742.4</v>
      </c>
      <c r="AP49" s="5">
        <f t="shared" si="22"/>
        <v>693280</v>
      </c>
      <c r="AQ49" s="5">
        <f t="shared" si="23"/>
        <v>619000</v>
      </c>
      <c r="AS49" s="39">
        <f t="shared" si="24"/>
        <v>619000</v>
      </c>
      <c r="AT49" s="5">
        <f t="shared" si="25"/>
        <v>578857.32000000007</v>
      </c>
      <c r="AU49" s="5">
        <f t="shared" si="26"/>
        <v>254406.88</v>
      </c>
      <c r="AV49" s="5">
        <f t="shared" si="27"/>
        <v>534706.11394321639</v>
      </c>
      <c r="AW49" s="5">
        <f t="shared" si="28"/>
        <v>222735.27850998699</v>
      </c>
      <c r="AX49" s="51">
        <f t="shared" si="29"/>
        <v>0.38478442064097412</v>
      </c>
      <c r="AZ49" s="39">
        <f t="shared" si="30"/>
        <v>534706</v>
      </c>
      <c r="BA49" s="5">
        <f t="shared" si="31"/>
        <v>101594</v>
      </c>
      <c r="BB49" s="40">
        <f t="shared" si="32"/>
        <v>636300</v>
      </c>
    </row>
    <row r="50" spans="1:54" ht="30" customHeight="1" x14ac:dyDescent="0.25">
      <c r="A50" s="7">
        <v>48</v>
      </c>
      <c r="B50" s="9" t="s">
        <v>54</v>
      </c>
      <c r="C50" s="1" t="s">
        <v>32</v>
      </c>
      <c r="D50" s="13"/>
      <c r="E50" s="28">
        <v>0</v>
      </c>
      <c r="F50" s="26">
        <f t="shared" si="2"/>
        <v>0</v>
      </c>
      <c r="G50" s="27">
        <f t="shared" si="3"/>
        <v>0</v>
      </c>
      <c r="H50" s="18"/>
      <c r="I50" s="29">
        <v>0</v>
      </c>
      <c r="J50" s="11">
        <f t="shared" si="4"/>
        <v>0</v>
      </c>
      <c r="K50" s="19">
        <f t="shared" si="5"/>
        <v>0</v>
      </c>
      <c r="L50" s="18"/>
      <c r="M50" s="29">
        <v>0</v>
      </c>
      <c r="N50" s="11">
        <f t="shared" si="6"/>
        <v>0</v>
      </c>
      <c r="O50" s="19">
        <f t="shared" si="7"/>
        <v>0</v>
      </c>
      <c r="P50" s="20"/>
      <c r="Q50" s="23">
        <f t="shared" si="0"/>
        <v>0</v>
      </c>
      <c r="R50" s="24">
        <f t="shared" si="8"/>
        <v>0</v>
      </c>
      <c r="S50" s="33">
        <f t="shared" si="9"/>
        <v>0</v>
      </c>
      <c r="T50" s="41"/>
      <c r="U50" s="43">
        <v>40168</v>
      </c>
      <c r="V50" s="42">
        <f t="shared" si="10"/>
        <v>45438.041599999997</v>
      </c>
      <c r="W50" s="35"/>
      <c r="X50" s="36">
        <v>96526.080000000002</v>
      </c>
      <c r="Y50" s="24">
        <f t="shared" si="11"/>
        <v>18339.9552</v>
      </c>
      <c r="Z50" s="25">
        <f t="shared" si="12"/>
        <v>114866.0352</v>
      </c>
      <c r="AA50" s="37">
        <v>89376</v>
      </c>
      <c r="AB50" s="24">
        <f t="shared" si="13"/>
        <v>16981.439999999999</v>
      </c>
      <c r="AC50" s="38">
        <f t="shared" si="14"/>
        <v>106357.44</v>
      </c>
      <c r="AD50" s="36">
        <v>79800</v>
      </c>
      <c r="AE50" s="24">
        <f t="shared" si="15"/>
        <v>15162</v>
      </c>
      <c r="AF50" s="25">
        <f t="shared" si="16"/>
        <v>94962</v>
      </c>
      <c r="AH50" s="44">
        <f t="shared" si="17"/>
        <v>77785.030400000003</v>
      </c>
      <c r="AJ50" s="45">
        <f t="shared" si="1"/>
        <v>0.93649249153555081</v>
      </c>
      <c r="AL50" s="5">
        <f t="shared" si="18"/>
        <v>55157.868968849514</v>
      </c>
      <c r="AM50" s="5">
        <f t="shared" si="19"/>
        <v>100412.1918311505</v>
      </c>
      <c r="AN50" s="5" t="str">
        <f t="shared" si="20"/>
        <v/>
      </c>
      <c r="AO50" s="5">
        <f t="shared" si="21"/>
        <v>96526.080000000002</v>
      </c>
      <c r="AP50" s="5">
        <f t="shared" si="22"/>
        <v>89376</v>
      </c>
      <c r="AQ50" s="5">
        <f t="shared" si="23"/>
        <v>79800</v>
      </c>
      <c r="AS50" s="39">
        <f t="shared" si="24"/>
        <v>79800</v>
      </c>
      <c r="AT50" s="5">
        <f t="shared" si="25"/>
        <v>77785.030400000003</v>
      </c>
      <c r="AU50" s="5">
        <f t="shared" si="26"/>
        <v>45438.041599999997</v>
      </c>
      <c r="AV50" s="5">
        <f t="shared" si="27"/>
        <v>74786.295279281156</v>
      </c>
      <c r="AW50" s="5">
        <f t="shared" si="28"/>
        <v>22627.161431150489</v>
      </c>
      <c r="AX50" s="51">
        <f t="shared" si="29"/>
        <v>0.29089352173282029</v>
      </c>
      <c r="AZ50" s="39">
        <f t="shared" si="30"/>
        <v>74786</v>
      </c>
      <c r="BA50" s="5">
        <f t="shared" si="31"/>
        <v>14209</v>
      </c>
      <c r="BB50" s="40">
        <f t="shared" si="32"/>
        <v>88995</v>
      </c>
    </row>
    <row r="51" spans="1:54" ht="30" customHeight="1" x14ac:dyDescent="0.25">
      <c r="A51" s="7">
        <v>49</v>
      </c>
      <c r="B51" s="9" t="s">
        <v>55</v>
      </c>
      <c r="C51" s="1" t="s">
        <v>32</v>
      </c>
      <c r="D51" s="13"/>
      <c r="E51" s="28">
        <v>0</v>
      </c>
      <c r="F51" s="26">
        <f t="shared" si="2"/>
        <v>0</v>
      </c>
      <c r="G51" s="27">
        <f t="shared" si="3"/>
        <v>0</v>
      </c>
      <c r="H51" s="18"/>
      <c r="I51" s="29">
        <v>0</v>
      </c>
      <c r="J51" s="11">
        <f t="shared" si="4"/>
        <v>0</v>
      </c>
      <c r="K51" s="19">
        <f t="shared" si="5"/>
        <v>0</v>
      </c>
      <c r="L51" s="18"/>
      <c r="M51" s="29">
        <v>0</v>
      </c>
      <c r="N51" s="11">
        <f t="shared" si="6"/>
        <v>0</v>
      </c>
      <c r="O51" s="19">
        <f t="shared" si="7"/>
        <v>0</v>
      </c>
      <c r="P51" s="20"/>
      <c r="Q51" s="23">
        <f t="shared" si="0"/>
        <v>0</v>
      </c>
      <c r="R51" s="24">
        <f t="shared" si="8"/>
        <v>0</v>
      </c>
      <c r="S51" s="33">
        <f t="shared" si="9"/>
        <v>0</v>
      </c>
      <c r="T51" s="41"/>
      <c r="U51" s="43">
        <v>62049</v>
      </c>
      <c r="V51" s="42">
        <f t="shared" si="10"/>
        <v>70189.828800000003</v>
      </c>
      <c r="W51" s="35"/>
      <c r="X51" s="36">
        <v>303851.52000000002</v>
      </c>
      <c r="Y51" s="24">
        <f t="shared" si="11"/>
        <v>57731.788800000009</v>
      </c>
      <c r="Z51" s="25">
        <f t="shared" si="12"/>
        <v>361583.3088</v>
      </c>
      <c r="AA51" s="37">
        <v>281344</v>
      </c>
      <c r="AB51" s="24">
        <f t="shared" si="13"/>
        <v>53455.360000000001</v>
      </c>
      <c r="AC51" s="38">
        <f t="shared" si="14"/>
        <v>334799.35999999999</v>
      </c>
      <c r="AD51" s="36">
        <v>251200</v>
      </c>
      <c r="AE51" s="24">
        <f t="shared" si="15"/>
        <v>47728</v>
      </c>
      <c r="AF51" s="25">
        <f t="shared" si="16"/>
        <v>298928</v>
      </c>
      <c r="AH51" s="44">
        <f t="shared" si="17"/>
        <v>226646.33720000001</v>
      </c>
      <c r="AJ51" s="45">
        <f t="shared" si="1"/>
        <v>2.6526992731550871</v>
      </c>
      <c r="AL51" s="5">
        <f t="shared" si="18"/>
        <v>120134.99829723453</v>
      </c>
      <c r="AM51" s="5">
        <f t="shared" si="19"/>
        <v>333157.67610276549</v>
      </c>
      <c r="AN51" s="5" t="str">
        <f t="shared" si="20"/>
        <v/>
      </c>
      <c r="AO51" s="5">
        <f t="shared" si="21"/>
        <v>303851.52000000002</v>
      </c>
      <c r="AP51" s="5">
        <f t="shared" si="22"/>
        <v>281344</v>
      </c>
      <c r="AQ51" s="5">
        <f t="shared" si="23"/>
        <v>251200</v>
      </c>
      <c r="AS51" s="39">
        <f t="shared" si="24"/>
        <v>251200</v>
      </c>
      <c r="AT51" s="5">
        <f t="shared" si="25"/>
        <v>226646.33720000001</v>
      </c>
      <c r="AU51" s="5">
        <f t="shared" si="26"/>
        <v>70189.828800000003</v>
      </c>
      <c r="AV51" s="5">
        <f t="shared" si="27"/>
        <v>197037.19771353013</v>
      </c>
      <c r="AW51" s="5">
        <f t="shared" si="28"/>
        <v>106511.33890276548</v>
      </c>
      <c r="AX51" s="51">
        <f t="shared" si="29"/>
        <v>0.4699451145719441</v>
      </c>
      <c r="AZ51" s="39">
        <f t="shared" si="30"/>
        <v>197037</v>
      </c>
      <c r="BA51" s="5">
        <f t="shared" si="31"/>
        <v>37437</v>
      </c>
      <c r="BB51" s="40">
        <f t="shared" si="32"/>
        <v>234474</v>
      </c>
    </row>
    <row r="52" spans="1:54" ht="30" customHeight="1" x14ac:dyDescent="0.25">
      <c r="A52" s="7">
        <v>50</v>
      </c>
      <c r="B52" s="9" t="s">
        <v>56</v>
      </c>
      <c r="C52" s="1" t="s">
        <v>2</v>
      </c>
      <c r="D52" s="13"/>
      <c r="E52" s="28">
        <v>0</v>
      </c>
      <c r="F52" s="26">
        <f t="shared" si="2"/>
        <v>0</v>
      </c>
      <c r="G52" s="27">
        <f t="shared" si="3"/>
        <v>0</v>
      </c>
      <c r="H52" s="18"/>
      <c r="I52" s="29">
        <v>0</v>
      </c>
      <c r="J52" s="11">
        <f t="shared" si="4"/>
        <v>0</v>
      </c>
      <c r="K52" s="19">
        <f t="shared" si="5"/>
        <v>0</v>
      </c>
      <c r="L52" s="18"/>
      <c r="M52" s="29">
        <v>0</v>
      </c>
      <c r="N52" s="11">
        <f t="shared" si="6"/>
        <v>0</v>
      </c>
      <c r="O52" s="19">
        <f t="shared" si="7"/>
        <v>0</v>
      </c>
      <c r="P52" s="20"/>
      <c r="Q52" s="23">
        <f t="shared" si="0"/>
        <v>0</v>
      </c>
      <c r="R52" s="24">
        <f t="shared" si="8"/>
        <v>0</v>
      </c>
      <c r="S52" s="33">
        <f t="shared" si="9"/>
        <v>0</v>
      </c>
      <c r="T52" s="41"/>
      <c r="U52" s="43">
        <v>6583</v>
      </c>
      <c r="V52" s="42">
        <f t="shared" si="10"/>
        <v>7446.6895999999997</v>
      </c>
      <c r="W52" s="35"/>
      <c r="X52" s="36">
        <v>36771.839999999997</v>
      </c>
      <c r="Y52" s="24">
        <f t="shared" si="11"/>
        <v>6986.6495999999997</v>
      </c>
      <c r="Z52" s="25">
        <f t="shared" si="12"/>
        <v>43758.489599999994</v>
      </c>
      <c r="AA52" s="37">
        <v>34048</v>
      </c>
      <c r="AB52" s="24">
        <f t="shared" si="13"/>
        <v>6469.12</v>
      </c>
      <c r="AC52" s="38">
        <f t="shared" si="14"/>
        <v>40517.120000000003</v>
      </c>
      <c r="AD52" s="36">
        <v>30400</v>
      </c>
      <c r="AE52" s="24">
        <f t="shared" si="15"/>
        <v>5776</v>
      </c>
      <c r="AF52" s="25">
        <f t="shared" si="16"/>
        <v>36176</v>
      </c>
      <c r="AH52" s="44">
        <f t="shared" si="17"/>
        <v>27166.632399999999</v>
      </c>
      <c r="AJ52" s="45">
        <f t="shared" si="1"/>
        <v>3.1267860246088408</v>
      </c>
      <c r="AL52" s="5">
        <f t="shared" si="18"/>
        <v>13763.34868346957</v>
      </c>
      <c r="AM52" s="5">
        <f t="shared" si="19"/>
        <v>40569.916116530425</v>
      </c>
      <c r="AN52" s="5" t="str">
        <f t="shared" si="20"/>
        <v/>
      </c>
      <c r="AO52" s="5">
        <f t="shared" si="21"/>
        <v>36771.839999999997</v>
      </c>
      <c r="AP52" s="5">
        <f t="shared" si="22"/>
        <v>34048</v>
      </c>
      <c r="AQ52" s="5">
        <f t="shared" si="23"/>
        <v>30400</v>
      </c>
      <c r="AS52" s="39">
        <f t="shared" si="24"/>
        <v>30400</v>
      </c>
      <c r="AT52" s="5">
        <f t="shared" si="25"/>
        <v>27166.632399999999</v>
      </c>
      <c r="AU52" s="5">
        <f t="shared" si="26"/>
        <v>7446.6895999999997</v>
      </c>
      <c r="AV52" s="5">
        <f t="shared" si="27"/>
        <v>23073.365771441462</v>
      </c>
      <c r="AW52" s="5">
        <f t="shared" si="28"/>
        <v>13403.283716530428</v>
      </c>
      <c r="AX52" s="51">
        <f t="shared" si="29"/>
        <v>0.49337302905937025</v>
      </c>
      <c r="AZ52" s="39">
        <f t="shared" si="30"/>
        <v>23073</v>
      </c>
      <c r="BA52" s="5">
        <f t="shared" si="31"/>
        <v>4384</v>
      </c>
      <c r="BB52" s="40">
        <f t="shared" si="32"/>
        <v>27457</v>
      </c>
    </row>
    <row r="53" spans="1:54" ht="30" customHeight="1" x14ac:dyDescent="0.25">
      <c r="A53" s="7">
        <v>51</v>
      </c>
      <c r="B53" s="9" t="s">
        <v>57</v>
      </c>
      <c r="C53" s="1" t="s">
        <v>35</v>
      </c>
      <c r="D53" s="13"/>
      <c r="E53" s="28">
        <v>0</v>
      </c>
      <c r="F53" s="26">
        <f t="shared" si="2"/>
        <v>0</v>
      </c>
      <c r="G53" s="27">
        <f t="shared" si="3"/>
        <v>0</v>
      </c>
      <c r="H53" s="18"/>
      <c r="I53" s="29">
        <v>0</v>
      </c>
      <c r="J53" s="11">
        <f t="shared" si="4"/>
        <v>0</v>
      </c>
      <c r="K53" s="19">
        <f t="shared" si="5"/>
        <v>0</v>
      </c>
      <c r="L53" s="18"/>
      <c r="M53" s="29">
        <v>0</v>
      </c>
      <c r="N53" s="11">
        <f t="shared" si="6"/>
        <v>0</v>
      </c>
      <c r="O53" s="19">
        <f t="shared" si="7"/>
        <v>0</v>
      </c>
      <c r="P53" s="20"/>
      <c r="Q53" s="23">
        <f t="shared" si="0"/>
        <v>0</v>
      </c>
      <c r="R53" s="24">
        <f t="shared" si="8"/>
        <v>0</v>
      </c>
      <c r="S53" s="33">
        <f t="shared" si="9"/>
        <v>0</v>
      </c>
      <c r="T53" s="41"/>
      <c r="U53" s="43">
        <v>65041</v>
      </c>
      <c r="V53" s="42">
        <f t="shared" si="10"/>
        <v>73574.379199999996</v>
      </c>
      <c r="W53" s="35"/>
      <c r="X53" s="36">
        <v>192568.32000000001</v>
      </c>
      <c r="Y53" s="24">
        <f t="shared" si="11"/>
        <v>36587.980799999998</v>
      </c>
      <c r="Z53" s="25">
        <f t="shared" si="12"/>
        <v>229156.3008</v>
      </c>
      <c r="AA53" s="37">
        <v>178304</v>
      </c>
      <c r="AB53" s="24">
        <f t="shared" si="13"/>
        <v>33877.760000000002</v>
      </c>
      <c r="AC53" s="38">
        <f t="shared" si="14"/>
        <v>212181.76000000001</v>
      </c>
      <c r="AD53" s="36">
        <v>159200</v>
      </c>
      <c r="AE53" s="24">
        <f t="shared" si="15"/>
        <v>30248</v>
      </c>
      <c r="AF53" s="25">
        <f t="shared" si="16"/>
        <v>189448</v>
      </c>
      <c r="AH53" s="44">
        <f t="shared" si="17"/>
        <v>150911.67480000001</v>
      </c>
      <c r="AJ53" s="45">
        <f t="shared" si="1"/>
        <v>1.3202545286819085</v>
      </c>
      <c r="AL53" s="5">
        <f t="shared" si="18"/>
        <v>97571.9797798621</v>
      </c>
      <c r="AM53" s="5">
        <f t="shared" si="19"/>
        <v>204251.36982013792</v>
      </c>
      <c r="AN53" s="5" t="str">
        <f t="shared" si="20"/>
        <v/>
      </c>
      <c r="AO53" s="5">
        <f t="shared" si="21"/>
        <v>192568.32000000001</v>
      </c>
      <c r="AP53" s="5">
        <f t="shared" si="22"/>
        <v>178304</v>
      </c>
      <c r="AQ53" s="5">
        <f t="shared" si="23"/>
        <v>159200</v>
      </c>
      <c r="AS53" s="39">
        <f t="shared" si="24"/>
        <v>159200</v>
      </c>
      <c r="AT53" s="5">
        <f t="shared" si="25"/>
        <v>150911.67480000001</v>
      </c>
      <c r="AU53" s="5">
        <f t="shared" si="26"/>
        <v>73574.379199999996</v>
      </c>
      <c r="AV53" s="5">
        <f t="shared" si="27"/>
        <v>141613.25308374761</v>
      </c>
      <c r="AW53" s="5">
        <f t="shared" si="28"/>
        <v>53339.6950201379</v>
      </c>
      <c r="AX53" s="51">
        <f t="shared" si="29"/>
        <v>0.35344975854802385</v>
      </c>
      <c r="AZ53" s="39">
        <f t="shared" si="30"/>
        <v>141613</v>
      </c>
      <c r="BA53" s="5">
        <f t="shared" si="31"/>
        <v>26906</v>
      </c>
      <c r="BB53" s="40">
        <f t="shared" si="32"/>
        <v>168519</v>
      </c>
    </row>
    <row r="54" spans="1:54" ht="30" customHeight="1" x14ac:dyDescent="0.25">
      <c r="A54" s="7">
        <v>52</v>
      </c>
      <c r="B54" s="9" t="s">
        <v>58</v>
      </c>
      <c r="C54" s="1" t="s">
        <v>2</v>
      </c>
      <c r="D54" s="13"/>
      <c r="E54" s="28">
        <v>0</v>
      </c>
      <c r="F54" s="26">
        <f t="shared" si="2"/>
        <v>0</v>
      </c>
      <c r="G54" s="27">
        <f t="shared" si="3"/>
        <v>0</v>
      </c>
      <c r="H54" s="18"/>
      <c r="I54" s="29">
        <v>0</v>
      </c>
      <c r="J54" s="11">
        <f t="shared" si="4"/>
        <v>0</v>
      </c>
      <c r="K54" s="19">
        <f t="shared" si="5"/>
        <v>0</v>
      </c>
      <c r="L54" s="18"/>
      <c r="M54" s="29">
        <v>0</v>
      </c>
      <c r="N54" s="11">
        <f t="shared" si="6"/>
        <v>0</v>
      </c>
      <c r="O54" s="19">
        <f t="shared" si="7"/>
        <v>0</v>
      </c>
      <c r="P54" s="20"/>
      <c r="Q54" s="23">
        <f t="shared" si="0"/>
        <v>0</v>
      </c>
      <c r="R54" s="24">
        <f t="shared" si="8"/>
        <v>0</v>
      </c>
      <c r="S54" s="33">
        <f t="shared" si="9"/>
        <v>0</v>
      </c>
      <c r="T54" s="41"/>
      <c r="U54" s="43">
        <v>39018</v>
      </c>
      <c r="V54" s="42">
        <f t="shared" si="10"/>
        <v>44137.161599999999</v>
      </c>
      <c r="W54" s="35"/>
      <c r="X54" s="36">
        <v>94106.880000000005</v>
      </c>
      <c r="Y54" s="24">
        <f t="shared" si="11"/>
        <v>17880.307200000003</v>
      </c>
      <c r="Z54" s="25">
        <f t="shared" si="12"/>
        <v>111987.18720000001</v>
      </c>
      <c r="AA54" s="37">
        <v>87136</v>
      </c>
      <c r="AB54" s="24">
        <f t="shared" si="13"/>
        <v>16555.84</v>
      </c>
      <c r="AC54" s="38">
        <f t="shared" si="14"/>
        <v>103691.84</v>
      </c>
      <c r="AD54" s="36">
        <v>77800</v>
      </c>
      <c r="AE54" s="24">
        <f t="shared" si="15"/>
        <v>14782</v>
      </c>
      <c r="AF54" s="25">
        <f t="shared" si="16"/>
        <v>92582</v>
      </c>
      <c r="AH54" s="44">
        <f t="shared" si="17"/>
        <v>75795.010399999999</v>
      </c>
      <c r="AJ54" s="45">
        <f t="shared" si="1"/>
        <v>0.94256523655748625</v>
      </c>
      <c r="AL54" s="5">
        <f t="shared" si="18"/>
        <v>53657.696596570859</v>
      </c>
      <c r="AM54" s="5">
        <f t="shared" si="19"/>
        <v>97932.324203429132</v>
      </c>
      <c r="AN54" s="5" t="str">
        <f t="shared" si="20"/>
        <v/>
      </c>
      <c r="AO54" s="5">
        <f t="shared" si="21"/>
        <v>94106.880000000005</v>
      </c>
      <c r="AP54" s="5">
        <f t="shared" si="22"/>
        <v>87136</v>
      </c>
      <c r="AQ54" s="5">
        <f t="shared" si="23"/>
        <v>77800</v>
      </c>
      <c r="AS54" s="39">
        <f t="shared" si="24"/>
        <v>77800</v>
      </c>
      <c r="AT54" s="5">
        <f t="shared" si="25"/>
        <v>75795.010399999999</v>
      </c>
      <c r="AU54" s="5">
        <f t="shared" si="26"/>
        <v>44137.161599999999</v>
      </c>
      <c r="AV54" s="5">
        <f t="shared" si="27"/>
        <v>72845.167819677095</v>
      </c>
      <c r="AW54" s="5">
        <f t="shared" si="28"/>
        <v>22137.313803429141</v>
      </c>
      <c r="AX54" s="51">
        <f t="shared" si="29"/>
        <v>0.29206822040925717</v>
      </c>
      <c r="AZ54" s="39">
        <f t="shared" si="30"/>
        <v>72845</v>
      </c>
      <c r="BA54" s="5">
        <f t="shared" si="31"/>
        <v>13841</v>
      </c>
      <c r="BB54" s="40">
        <f t="shared" si="32"/>
        <v>86686</v>
      </c>
    </row>
    <row r="55" spans="1:54" ht="30" customHeight="1" x14ac:dyDescent="0.25">
      <c r="A55" s="7">
        <v>53</v>
      </c>
      <c r="B55" s="9" t="s">
        <v>358</v>
      </c>
      <c r="C55" s="1" t="s">
        <v>6</v>
      </c>
      <c r="D55" s="13"/>
      <c r="E55" s="28">
        <v>0</v>
      </c>
      <c r="F55" s="26">
        <f t="shared" si="2"/>
        <v>0</v>
      </c>
      <c r="G55" s="27">
        <f t="shared" si="3"/>
        <v>0</v>
      </c>
      <c r="H55" s="18"/>
      <c r="I55" s="29">
        <v>0</v>
      </c>
      <c r="J55" s="11">
        <f t="shared" si="4"/>
        <v>0</v>
      </c>
      <c r="K55" s="19">
        <f t="shared" si="5"/>
        <v>0</v>
      </c>
      <c r="L55" s="18"/>
      <c r="M55" s="29">
        <v>0</v>
      </c>
      <c r="N55" s="11">
        <f t="shared" si="6"/>
        <v>0</v>
      </c>
      <c r="O55" s="19">
        <f t="shared" si="7"/>
        <v>0</v>
      </c>
      <c r="P55" s="20"/>
      <c r="Q55" s="23">
        <f t="shared" si="0"/>
        <v>0</v>
      </c>
      <c r="R55" s="24">
        <f t="shared" si="8"/>
        <v>0</v>
      </c>
      <c r="S55" s="33">
        <f t="shared" si="9"/>
        <v>0</v>
      </c>
      <c r="T55" s="41"/>
      <c r="U55" s="43">
        <v>41529</v>
      </c>
      <c r="V55" s="42">
        <f t="shared" si="10"/>
        <v>46977.604800000001</v>
      </c>
      <c r="W55" s="35"/>
      <c r="X55" s="36">
        <v>119750.39999999999</v>
      </c>
      <c r="Y55" s="24">
        <f t="shared" si="11"/>
        <v>22752.576000000001</v>
      </c>
      <c r="Z55" s="25">
        <f t="shared" si="12"/>
        <v>142502.976</v>
      </c>
      <c r="AA55" s="37">
        <v>110880</v>
      </c>
      <c r="AB55" s="24">
        <f t="shared" si="13"/>
        <v>21067.200000000001</v>
      </c>
      <c r="AC55" s="38">
        <f t="shared" si="14"/>
        <v>131947.20000000001</v>
      </c>
      <c r="AD55" s="36">
        <v>99000</v>
      </c>
      <c r="AE55" s="24">
        <f t="shared" si="15"/>
        <v>18810</v>
      </c>
      <c r="AF55" s="25">
        <f t="shared" si="16"/>
        <v>117810</v>
      </c>
      <c r="AH55" s="44">
        <f t="shared" si="17"/>
        <v>94152.001199999999</v>
      </c>
      <c r="AJ55" s="45">
        <f t="shared" si="1"/>
        <v>1.2671386549158419</v>
      </c>
      <c r="AL55" s="5">
        <f t="shared" si="18"/>
        <v>61573.732711912337</v>
      </c>
      <c r="AM55" s="5">
        <f t="shared" si="19"/>
        <v>126730.26968808766</v>
      </c>
      <c r="AN55" s="5" t="str">
        <f t="shared" si="20"/>
        <v/>
      </c>
      <c r="AO55" s="5">
        <f t="shared" si="21"/>
        <v>119750.39999999999</v>
      </c>
      <c r="AP55" s="5">
        <f t="shared" si="22"/>
        <v>110880</v>
      </c>
      <c r="AQ55" s="5">
        <f t="shared" si="23"/>
        <v>99000</v>
      </c>
      <c r="AS55" s="39">
        <f t="shared" si="24"/>
        <v>99000</v>
      </c>
      <c r="AT55" s="5">
        <f t="shared" si="25"/>
        <v>94152.001199999999</v>
      </c>
      <c r="AU55" s="5">
        <f t="shared" si="26"/>
        <v>46977.604800000001</v>
      </c>
      <c r="AV55" s="5">
        <f t="shared" si="27"/>
        <v>88647.004270293924</v>
      </c>
      <c r="AW55" s="5">
        <f t="shared" si="28"/>
        <v>32578.268488087659</v>
      </c>
      <c r="AX55" s="51">
        <f t="shared" si="29"/>
        <v>0.34601780177655594</v>
      </c>
      <c r="AZ55" s="39">
        <f t="shared" si="30"/>
        <v>88647</v>
      </c>
      <c r="BA55" s="5">
        <f t="shared" si="31"/>
        <v>16843</v>
      </c>
      <c r="BB55" s="40">
        <f t="shared" si="32"/>
        <v>105490</v>
      </c>
    </row>
    <row r="56" spans="1:54" ht="30" customHeight="1" x14ac:dyDescent="0.25">
      <c r="A56" s="7">
        <v>54</v>
      </c>
      <c r="B56" s="9" t="s">
        <v>59</v>
      </c>
      <c r="C56" s="1" t="s">
        <v>2</v>
      </c>
      <c r="D56" s="13"/>
      <c r="E56" s="28">
        <v>0</v>
      </c>
      <c r="F56" s="26">
        <f t="shared" si="2"/>
        <v>0</v>
      </c>
      <c r="G56" s="27">
        <f t="shared" si="3"/>
        <v>0</v>
      </c>
      <c r="H56" s="18"/>
      <c r="I56" s="29">
        <v>0</v>
      </c>
      <c r="J56" s="11">
        <f t="shared" si="4"/>
        <v>0</v>
      </c>
      <c r="K56" s="19">
        <f t="shared" si="5"/>
        <v>0</v>
      </c>
      <c r="L56" s="18"/>
      <c r="M56" s="29">
        <v>0</v>
      </c>
      <c r="N56" s="11">
        <f t="shared" si="6"/>
        <v>0</v>
      </c>
      <c r="O56" s="19">
        <f t="shared" si="7"/>
        <v>0</v>
      </c>
      <c r="P56" s="20"/>
      <c r="Q56" s="23">
        <f t="shared" si="0"/>
        <v>0</v>
      </c>
      <c r="R56" s="24">
        <f t="shared" si="8"/>
        <v>0</v>
      </c>
      <c r="S56" s="33">
        <f t="shared" si="9"/>
        <v>0</v>
      </c>
      <c r="T56" s="41"/>
      <c r="U56" s="43">
        <v>270</v>
      </c>
      <c r="V56" s="42">
        <f t="shared" si="10"/>
        <v>305.42399999999998</v>
      </c>
      <c r="W56" s="35"/>
      <c r="X56" s="36">
        <v>1330.56</v>
      </c>
      <c r="Y56" s="24">
        <f t="shared" si="11"/>
        <v>252.8064</v>
      </c>
      <c r="Z56" s="25">
        <f t="shared" si="12"/>
        <v>1583.3663999999999</v>
      </c>
      <c r="AA56" s="37">
        <v>1232</v>
      </c>
      <c r="AB56" s="24">
        <f t="shared" si="13"/>
        <v>234.08</v>
      </c>
      <c r="AC56" s="38">
        <f t="shared" si="14"/>
        <v>1466.08</v>
      </c>
      <c r="AD56" s="36">
        <v>1100</v>
      </c>
      <c r="AE56" s="24">
        <f t="shared" si="15"/>
        <v>209</v>
      </c>
      <c r="AF56" s="25">
        <f t="shared" si="16"/>
        <v>1309</v>
      </c>
      <c r="AH56" s="44">
        <f t="shared" si="17"/>
        <v>991.99599999999998</v>
      </c>
      <c r="AJ56" s="45">
        <f t="shared" si="1"/>
        <v>2.6740592592592591</v>
      </c>
      <c r="AL56" s="5">
        <f t="shared" si="18"/>
        <v>524.63693842385669</v>
      </c>
      <c r="AM56" s="5">
        <f t="shared" si="19"/>
        <v>1459.3550615761433</v>
      </c>
      <c r="AN56" s="5" t="str">
        <f t="shared" si="20"/>
        <v/>
      </c>
      <c r="AO56" s="5">
        <f t="shared" si="21"/>
        <v>1330.56</v>
      </c>
      <c r="AP56" s="5">
        <f t="shared" si="22"/>
        <v>1232</v>
      </c>
      <c r="AQ56" s="5">
        <f t="shared" si="23"/>
        <v>1100</v>
      </c>
      <c r="AS56" s="39">
        <f t="shared" si="24"/>
        <v>1100</v>
      </c>
      <c r="AT56" s="5">
        <f t="shared" si="25"/>
        <v>991.99599999999998</v>
      </c>
      <c r="AU56" s="5">
        <f t="shared" si="26"/>
        <v>305.42399999999998</v>
      </c>
      <c r="AV56" s="5">
        <f t="shared" si="27"/>
        <v>861.46027271346327</v>
      </c>
      <c r="AW56" s="5">
        <f t="shared" si="28"/>
        <v>467.35906157614335</v>
      </c>
      <c r="AX56" s="51">
        <f t="shared" si="29"/>
        <v>0.47112998598395894</v>
      </c>
      <c r="AZ56" s="39">
        <f t="shared" si="30"/>
        <v>861</v>
      </c>
      <c r="BA56" s="5">
        <f t="shared" si="31"/>
        <v>164</v>
      </c>
      <c r="BB56" s="40">
        <f t="shared" si="32"/>
        <v>1025</v>
      </c>
    </row>
    <row r="57" spans="1:54" ht="30" customHeight="1" x14ac:dyDescent="0.25">
      <c r="A57" s="7">
        <v>55</v>
      </c>
      <c r="B57" s="9" t="s">
        <v>60</v>
      </c>
      <c r="C57" s="1" t="s">
        <v>2</v>
      </c>
      <c r="D57" s="13"/>
      <c r="E57" s="28">
        <v>0</v>
      </c>
      <c r="F57" s="26">
        <f t="shared" si="2"/>
        <v>0</v>
      </c>
      <c r="G57" s="27">
        <f t="shared" si="3"/>
        <v>0</v>
      </c>
      <c r="H57" s="18"/>
      <c r="I57" s="29">
        <v>0</v>
      </c>
      <c r="J57" s="11">
        <f t="shared" si="4"/>
        <v>0</v>
      </c>
      <c r="K57" s="19">
        <f t="shared" si="5"/>
        <v>0</v>
      </c>
      <c r="L57" s="18"/>
      <c r="M57" s="29">
        <v>0</v>
      </c>
      <c r="N57" s="11">
        <f t="shared" si="6"/>
        <v>0</v>
      </c>
      <c r="O57" s="19">
        <f t="shared" si="7"/>
        <v>0</v>
      </c>
      <c r="P57" s="20"/>
      <c r="Q57" s="23">
        <f t="shared" si="0"/>
        <v>0</v>
      </c>
      <c r="R57" s="24">
        <f t="shared" si="8"/>
        <v>0</v>
      </c>
      <c r="S57" s="33">
        <f t="shared" si="9"/>
        <v>0</v>
      </c>
      <c r="T57" s="41"/>
      <c r="U57" s="43">
        <v>300</v>
      </c>
      <c r="V57" s="42">
        <f t="shared" si="10"/>
        <v>339.36</v>
      </c>
      <c r="W57" s="35"/>
      <c r="X57" s="36">
        <v>2056.3200000000002</v>
      </c>
      <c r="Y57" s="24">
        <f t="shared" si="11"/>
        <v>390.70080000000002</v>
      </c>
      <c r="Z57" s="25">
        <f t="shared" si="12"/>
        <v>2447.0208000000002</v>
      </c>
      <c r="AA57" s="37">
        <v>1904</v>
      </c>
      <c r="AB57" s="24">
        <f t="shared" si="13"/>
        <v>361.76</v>
      </c>
      <c r="AC57" s="38">
        <f t="shared" si="14"/>
        <v>2265.7600000000002</v>
      </c>
      <c r="AD57" s="36">
        <v>1700</v>
      </c>
      <c r="AE57" s="24">
        <f t="shared" si="15"/>
        <v>323</v>
      </c>
      <c r="AF57" s="25">
        <f t="shared" si="16"/>
        <v>2023</v>
      </c>
      <c r="AH57" s="44">
        <f t="shared" si="17"/>
        <v>1499.92</v>
      </c>
      <c r="AJ57" s="45">
        <f t="shared" si="1"/>
        <v>3.9997333333333334</v>
      </c>
      <c r="AL57" s="5">
        <f t="shared" si="18"/>
        <v>712.56300210556776</v>
      </c>
      <c r="AM57" s="5">
        <f t="shared" si="19"/>
        <v>2287.2769978944325</v>
      </c>
      <c r="AN57" s="5" t="str">
        <f t="shared" si="20"/>
        <v/>
      </c>
      <c r="AO57" s="5">
        <f t="shared" si="21"/>
        <v>2056.3200000000002</v>
      </c>
      <c r="AP57" s="5">
        <f t="shared" si="22"/>
        <v>1904</v>
      </c>
      <c r="AQ57" s="5">
        <f t="shared" si="23"/>
        <v>1700</v>
      </c>
      <c r="AS57" s="39">
        <f t="shared" si="24"/>
        <v>1700</v>
      </c>
      <c r="AT57" s="5">
        <f t="shared" si="25"/>
        <v>1499.92</v>
      </c>
      <c r="AU57" s="5">
        <f t="shared" si="26"/>
        <v>339.36</v>
      </c>
      <c r="AV57" s="5">
        <f t="shared" si="27"/>
        <v>1225.9331930083711</v>
      </c>
      <c r="AW57" s="5">
        <f t="shared" si="28"/>
        <v>787.35699789443231</v>
      </c>
      <c r="AX57" s="51">
        <f t="shared" si="29"/>
        <v>0.52493266167157737</v>
      </c>
      <c r="AZ57" s="39">
        <f t="shared" si="30"/>
        <v>1226</v>
      </c>
      <c r="BA57" s="5">
        <f t="shared" si="31"/>
        <v>233</v>
      </c>
      <c r="BB57" s="40">
        <f t="shared" si="32"/>
        <v>1459</v>
      </c>
    </row>
    <row r="58" spans="1:54" ht="30" customHeight="1" x14ac:dyDescent="0.25">
      <c r="A58" s="7">
        <v>56</v>
      </c>
      <c r="B58" s="9" t="s">
        <v>61</v>
      </c>
      <c r="C58" s="1" t="s">
        <v>2</v>
      </c>
      <c r="D58" s="13"/>
      <c r="E58" s="28">
        <v>0</v>
      </c>
      <c r="F58" s="26">
        <f t="shared" si="2"/>
        <v>0</v>
      </c>
      <c r="G58" s="27">
        <f t="shared" si="3"/>
        <v>0</v>
      </c>
      <c r="H58" s="18"/>
      <c r="I58" s="29">
        <v>0</v>
      </c>
      <c r="J58" s="11">
        <f t="shared" si="4"/>
        <v>0</v>
      </c>
      <c r="K58" s="19">
        <f t="shared" si="5"/>
        <v>0</v>
      </c>
      <c r="L58" s="18"/>
      <c r="M58" s="29">
        <v>0</v>
      </c>
      <c r="N58" s="11">
        <f t="shared" si="6"/>
        <v>0</v>
      </c>
      <c r="O58" s="19">
        <f t="shared" si="7"/>
        <v>0</v>
      </c>
      <c r="P58" s="20"/>
      <c r="Q58" s="23">
        <f t="shared" si="0"/>
        <v>0</v>
      </c>
      <c r="R58" s="24">
        <f t="shared" si="8"/>
        <v>0</v>
      </c>
      <c r="S58" s="33">
        <f t="shared" si="9"/>
        <v>0</v>
      </c>
      <c r="T58" s="41"/>
      <c r="U58" s="43">
        <v>9900</v>
      </c>
      <c r="V58" s="42">
        <f t="shared" si="10"/>
        <v>11198.88</v>
      </c>
      <c r="W58" s="35"/>
      <c r="X58" s="36">
        <v>43303.68</v>
      </c>
      <c r="Y58" s="24">
        <f t="shared" si="11"/>
        <v>8227.6992000000009</v>
      </c>
      <c r="Z58" s="25">
        <f t="shared" si="12"/>
        <v>51531.379200000003</v>
      </c>
      <c r="AA58" s="37">
        <v>40096</v>
      </c>
      <c r="AB58" s="24">
        <f t="shared" si="13"/>
        <v>7618.24</v>
      </c>
      <c r="AC58" s="38">
        <f t="shared" si="14"/>
        <v>47714.239999999998</v>
      </c>
      <c r="AD58" s="36">
        <v>35800</v>
      </c>
      <c r="AE58" s="24">
        <f t="shared" si="15"/>
        <v>6802</v>
      </c>
      <c r="AF58" s="25">
        <f t="shared" si="16"/>
        <v>42602</v>
      </c>
      <c r="AH58" s="44">
        <f t="shared" si="17"/>
        <v>32599.64</v>
      </c>
      <c r="AJ58" s="45">
        <f t="shared" si="1"/>
        <v>2.2928929292929294</v>
      </c>
      <c r="AL58" s="5">
        <f t="shared" si="18"/>
        <v>18005.043759400069</v>
      </c>
      <c r="AM58" s="5">
        <f t="shared" si="19"/>
        <v>47194.23624059993</v>
      </c>
      <c r="AN58" s="5" t="str">
        <f t="shared" si="20"/>
        <v/>
      </c>
      <c r="AO58" s="5">
        <f t="shared" si="21"/>
        <v>43303.68</v>
      </c>
      <c r="AP58" s="5">
        <f t="shared" si="22"/>
        <v>40096</v>
      </c>
      <c r="AQ58" s="5">
        <f t="shared" si="23"/>
        <v>35800</v>
      </c>
      <c r="AS58" s="39">
        <f t="shared" si="24"/>
        <v>35800</v>
      </c>
      <c r="AT58" s="5">
        <f t="shared" si="25"/>
        <v>32599.64</v>
      </c>
      <c r="AU58" s="5">
        <f t="shared" si="26"/>
        <v>11198.88</v>
      </c>
      <c r="AV58" s="5">
        <f t="shared" si="27"/>
        <v>28884.899973858239</v>
      </c>
      <c r="AW58" s="5">
        <f t="shared" si="28"/>
        <v>14594.596240599931</v>
      </c>
      <c r="AX58" s="51">
        <f t="shared" si="29"/>
        <v>0.447691945082827</v>
      </c>
      <c r="AZ58" s="39">
        <f t="shared" si="30"/>
        <v>28885</v>
      </c>
      <c r="BA58" s="5">
        <f t="shared" si="31"/>
        <v>5488</v>
      </c>
      <c r="BB58" s="40">
        <f t="shared" si="32"/>
        <v>34373</v>
      </c>
    </row>
    <row r="59" spans="1:54" ht="30" customHeight="1" x14ac:dyDescent="0.25">
      <c r="A59" s="7">
        <v>57</v>
      </c>
      <c r="B59" s="9" t="s">
        <v>62</v>
      </c>
      <c r="C59" s="1" t="s">
        <v>2</v>
      </c>
      <c r="D59" s="13"/>
      <c r="E59" s="28">
        <v>0</v>
      </c>
      <c r="F59" s="26">
        <f t="shared" si="2"/>
        <v>0</v>
      </c>
      <c r="G59" s="27">
        <f t="shared" si="3"/>
        <v>0</v>
      </c>
      <c r="H59" s="18"/>
      <c r="I59" s="29">
        <v>0</v>
      </c>
      <c r="J59" s="11">
        <f t="shared" si="4"/>
        <v>0</v>
      </c>
      <c r="K59" s="19">
        <f t="shared" si="5"/>
        <v>0</v>
      </c>
      <c r="L59" s="18"/>
      <c r="M59" s="29">
        <v>0</v>
      </c>
      <c r="N59" s="11">
        <f t="shared" si="6"/>
        <v>0</v>
      </c>
      <c r="O59" s="19">
        <f t="shared" si="7"/>
        <v>0</v>
      </c>
      <c r="P59" s="20"/>
      <c r="Q59" s="23">
        <f t="shared" si="0"/>
        <v>0</v>
      </c>
      <c r="R59" s="24">
        <f t="shared" si="8"/>
        <v>0</v>
      </c>
      <c r="S59" s="33">
        <f t="shared" si="9"/>
        <v>0</v>
      </c>
      <c r="T59" s="41"/>
      <c r="U59" s="43">
        <v>182115</v>
      </c>
      <c r="V59" s="42">
        <f t="shared" si="10"/>
        <v>206008.48799999998</v>
      </c>
      <c r="W59" s="35"/>
      <c r="X59" s="36">
        <v>701326.08</v>
      </c>
      <c r="Y59" s="24">
        <f t="shared" si="11"/>
        <v>133251.9552</v>
      </c>
      <c r="Z59" s="25">
        <f t="shared" si="12"/>
        <v>834578.03519999993</v>
      </c>
      <c r="AA59" s="37">
        <v>649376</v>
      </c>
      <c r="AB59" s="24">
        <f t="shared" si="13"/>
        <v>123381.44</v>
      </c>
      <c r="AC59" s="38">
        <f t="shared" si="14"/>
        <v>772757.44</v>
      </c>
      <c r="AD59" s="36">
        <v>579800</v>
      </c>
      <c r="AE59" s="24">
        <f t="shared" si="15"/>
        <v>110162</v>
      </c>
      <c r="AF59" s="25">
        <f t="shared" si="16"/>
        <v>689962</v>
      </c>
      <c r="AH59" s="44">
        <f t="shared" si="17"/>
        <v>534127.64199999999</v>
      </c>
      <c r="AJ59" s="45">
        <f t="shared" si="1"/>
        <v>1.9329140488153089</v>
      </c>
      <c r="AL59" s="5">
        <f t="shared" si="18"/>
        <v>309787.39059729117</v>
      </c>
      <c r="AM59" s="5">
        <f t="shared" si="19"/>
        <v>758467.89340270881</v>
      </c>
      <c r="AN59" s="5" t="str">
        <f t="shared" si="20"/>
        <v/>
      </c>
      <c r="AO59" s="5">
        <f t="shared" si="21"/>
        <v>701326.08</v>
      </c>
      <c r="AP59" s="5">
        <f t="shared" si="22"/>
        <v>649376</v>
      </c>
      <c r="AQ59" s="5">
        <f t="shared" si="23"/>
        <v>579800</v>
      </c>
      <c r="AS59" s="39">
        <f t="shared" si="24"/>
        <v>579800</v>
      </c>
      <c r="AT59" s="5">
        <f t="shared" si="25"/>
        <v>534127.64199999999</v>
      </c>
      <c r="AU59" s="5">
        <f t="shared" si="26"/>
        <v>206008.48799999998</v>
      </c>
      <c r="AV59" s="5">
        <f t="shared" si="27"/>
        <v>482941.90081962949</v>
      </c>
      <c r="AW59" s="5">
        <f t="shared" si="28"/>
        <v>224340.25140270879</v>
      </c>
      <c r="AX59" s="51">
        <f t="shared" si="29"/>
        <v>0.4200124347855953</v>
      </c>
      <c r="AZ59" s="39">
        <f t="shared" si="30"/>
        <v>482942</v>
      </c>
      <c r="BA59" s="5">
        <f t="shared" si="31"/>
        <v>91759</v>
      </c>
      <c r="BB59" s="40">
        <f t="shared" si="32"/>
        <v>574701</v>
      </c>
    </row>
    <row r="60" spans="1:54" ht="30" customHeight="1" x14ac:dyDescent="0.25">
      <c r="A60" s="7">
        <v>58</v>
      </c>
      <c r="B60" s="9" t="s">
        <v>63</v>
      </c>
      <c r="C60" s="1" t="s">
        <v>2</v>
      </c>
      <c r="D60" s="13"/>
      <c r="E60" s="28">
        <v>0</v>
      </c>
      <c r="F60" s="26">
        <f t="shared" si="2"/>
        <v>0</v>
      </c>
      <c r="G60" s="27">
        <f t="shared" si="3"/>
        <v>0</v>
      </c>
      <c r="H60" s="18"/>
      <c r="I60" s="29">
        <v>0</v>
      </c>
      <c r="J60" s="11">
        <f t="shared" si="4"/>
        <v>0</v>
      </c>
      <c r="K60" s="19">
        <f t="shared" si="5"/>
        <v>0</v>
      </c>
      <c r="L60" s="18"/>
      <c r="M60" s="29">
        <v>0</v>
      </c>
      <c r="N60" s="11">
        <f t="shared" si="6"/>
        <v>0</v>
      </c>
      <c r="O60" s="19">
        <f t="shared" si="7"/>
        <v>0</v>
      </c>
      <c r="P60" s="20"/>
      <c r="Q60" s="23">
        <f t="shared" si="0"/>
        <v>0</v>
      </c>
      <c r="R60" s="24">
        <f t="shared" si="8"/>
        <v>0</v>
      </c>
      <c r="S60" s="33">
        <f t="shared" si="9"/>
        <v>0</v>
      </c>
      <c r="T60" s="41"/>
      <c r="U60" s="43">
        <v>7100</v>
      </c>
      <c r="V60" s="42">
        <f t="shared" si="10"/>
        <v>8031.5199999999995</v>
      </c>
      <c r="W60" s="35"/>
      <c r="X60" s="36">
        <v>29756.16</v>
      </c>
      <c r="Y60" s="24">
        <f t="shared" si="11"/>
        <v>5653.6704</v>
      </c>
      <c r="Z60" s="25">
        <f t="shared" si="12"/>
        <v>35409.830399999999</v>
      </c>
      <c r="AA60" s="37">
        <v>27552</v>
      </c>
      <c r="AB60" s="24">
        <f t="shared" si="13"/>
        <v>5234.88</v>
      </c>
      <c r="AC60" s="38">
        <f t="shared" si="14"/>
        <v>32786.879999999997</v>
      </c>
      <c r="AD60" s="36">
        <v>24600</v>
      </c>
      <c r="AE60" s="24">
        <f t="shared" si="15"/>
        <v>4674</v>
      </c>
      <c r="AF60" s="25">
        <f t="shared" si="16"/>
        <v>29274</v>
      </c>
      <c r="AH60" s="44">
        <f t="shared" si="17"/>
        <v>22484.92</v>
      </c>
      <c r="AJ60" s="45">
        <f t="shared" si="1"/>
        <v>2.1668901408450703</v>
      </c>
      <c r="AL60" s="5">
        <f t="shared" si="18"/>
        <v>12620.496282579903</v>
      </c>
      <c r="AM60" s="5">
        <f t="shared" si="19"/>
        <v>32349.343717420095</v>
      </c>
      <c r="AN60" s="5" t="str">
        <f t="shared" si="20"/>
        <v/>
      </c>
      <c r="AO60" s="5">
        <f t="shared" si="21"/>
        <v>29756.16</v>
      </c>
      <c r="AP60" s="5">
        <f t="shared" si="22"/>
        <v>27552</v>
      </c>
      <c r="AQ60" s="5">
        <f t="shared" si="23"/>
        <v>24600</v>
      </c>
      <c r="AS60" s="39">
        <f t="shared" si="24"/>
        <v>24600</v>
      </c>
      <c r="AT60" s="5">
        <f t="shared" si="25"/>
        <v>22484.92</v>
      </c>
      <c r="AU60" s="5">
        <f t="shared" si="26"/>
        <v>8031.5199999999995</v>
      </c>
      <c r="AV60" s="5">
        <f t="shared" si="27"/>
        <v>20061.606923704978</v>
      </c>
      <c r="AW60" s="5">
        <f t="shared" si="28"/>
        <v>9864.4237174200953</v>
      </c>
      <c r="AX60" s="51">
        <f t="shared" si="29"/>
        <v>0.43871286699797446</v>
      </c>
      <c r="AZ60" s="39">
        <f t="shared" si="30"/>
        <v>20062</v>
      </c>
      <c r="BA60" s="5">
        <f t="shared" si="31"/>
        <v>3812</v>
      </c>
      <c r="BB60" s="40">
        <f t="shared" si="32"/>
        <v>23874</v>
      </c>
    </row>
    <row r="61" spans="1:54" ht="30" customHeight="1" x14ac:dyDescent="0.25">
      <c r="A61" s="7">
        <v>59</v>
      </c>
      <c r="B61" s="9" t="s">
        <v>64</v>
      </c>
      <c r="C61" s="1" t="s">
        <v>2</v>
      </c>
      <c r="D61" s="13"/>
      <c r="E61" s="28">
        <v>0</v>
      </c>
      <c r="F61" s="26">
        <f t="shared" si="2"/>
        <v>0</v>
      </c>
      <c r="G61" s="27">
        <f t="shared" si="3"/>
        <v>0</v>
      </c>
      <c r="H61" s="18"/>
      <c r="I61" s="29">
        <v>0</v>
      </c>
      <c r="J61" s="11">
        <f t="shared" si="4"/>
        <v>0</v>
      </c>
      <c r="K61" s="19">
        <f t="shared" si="5"/>
        <v>0</v>
      </c>
      <c r="L61" s="18"/>
      <c r="M61" s="29">
        <v>0</v>
      </c>
      <c r="N61" s="11">
        <f t="shared" si="6"/>
        <v>0</v>
      </c>
      <c r="O61" s="19">
        <f t="shared" si="7"/>
        <v>0</v>
      </c>
      <c r="P61" s="20"/>
      <c r="Q61" s="23">
        <f t="shared" si="0"/>
        <v>0</v>
      </c>
      <c r="R61" s="24">
        <f t="shared" si="8"/>
        <v>0</v>
      </c>
      <c r="S61" s="33">
        <f t="shared" si="9"/>
        <v>0</v>
      </c>
      <c r="T61" s="41"/>
      <c r="U61" s="43">
        <v>18269</v>
      </c>
      <c r="V61" s="42">
        <f t="shared" si="10"/>
        <v>20665.892800000001</v>
      </c>
      <c r="W61" s="35"/>
      <c r="X61" s="36">
        <v>45722.879999999997</v>
      </c>
      <c r="Y61" s="24">
        <f t="shared" si="11"/>
        <v>8687.3472000000002</v>
      </c>
      <c r="Z61" s="25">
        <f t="shared" si="12"/>
        <v>54410.227199999994</v>
      </c>
      <c r="AA61" s="37">
        <v>42336</v>
      </c>
      <c r="AB61" s="24">
        <f t="shared" si="13"/>
        <v>8043.84</v>
      </c>
      <c r="AC61" s="38">
        <f t="shared" si="14"/>
        <v>50379.839999999997</v>
      </c>
      <c r="AD61" s="36">
        <v>37800</v>
      </c>
      <c r="AE61" s="24">
        <f t="shared" si="15"/>
        <v>7182</v>
      </c>
      <c r="AF61" s="25">
        <f t="shared" si="16"/>
        <v>44982</v>
      </c>
      <c r="AH61" s="44">
        <f t="shared" si="17"/>
        <v>36631.193200000002</v>
      </c>
      <c r="AJ61" s="45">
        <f t="shared" si="1"/>
        <v>1.0051011659094642</v>
      </c>
      <c r="AL61" s="5">
        <f t="shared" si="18"/>
        <v>25503.741924099981</v>
      </c>
      <c r="AM61" s="5">
        <f t="shared" si="19"/>
        <v>47758.644475900022</v>
      </c>
      <c r="AN61" s="5" t="str">
        <f t="shared" si="20"/>
        <v/>
      </c>
      <c r="AO61" s="5">
        <f t="shared" si="21"/>
        <v>45722.879999999997</v>
      </c>
      <c r="AP61" s="5">
        <f t="shared" si="22"/>
        <v>42336</v>
      </c>
      <c r="AQ61" s="5">
        <f t="shared" si="23"/>
        <v>37800</v>
      </c>
      <c r="AS61" s="39">
        <f t="shared" si="24"/>
        <v>37800</v>
      </c>
      <c r="AT61" s="5">
        <f t="shared" si="25"/>
        <v>36631.193200000002</v>
      </c>
      <c r="AU61" s="5">
        <f t="shared" si="26"/>
        <v>20665.892800000001</v>
      </c>
      <c r="AV61" s="5">
        <f t="shared" si="27"/>
        <v>35066.897437647109</v>
      </c>
      <c r="AW61" s="5">
        <f t="shared" si="28"/>
        <v>11127.451275900019</v>
      </c>
      <c r="AX61" s="51">
        <f t="shared" si="29"/>
        <v>0.30376982849414852</v>
      </c>
      <c r="AZ61" s="39">
        <f t="shared" si="30"/>
        <v>35067</v>
      </c>
      <c r="BA61" s="5">
        <f t="shared" si="31"/>
        <v>6663</v>
      </c>
      <c r="BB61" s="40">
        <f t="shared" si="32"/>
        <v>41730</v>
      </c>
    </row>
    <row r="62" spans="1:54" ht="30" customHeight="1" x14ac:dyDescent="0.25">
      <c r="A62" s="7">
        <v>60</v>
      </c>
      <c r="B62" s="9" t="s">
        <v>65</v>
      </c>
      <c r="C62" s="1" t="s">
        <v>2</v>
      </c>
      <c r="D62" s="13"/>
      <c r="E62" s="28">
        <v>0</v>
      </c>
      <c r="F62" s="26">
        <f t="shared" si="2"/>
        <v>0</v>
      </c>
      <c r="G62" s="27">
        <f t="shared" si="3"/>
        <v>0</v>
      </c>
      <c r="H62" s="18"/>
      <c r="I62" s="29">
        <v>0</v>
      </c>
      <c r="J62" s="11">
        <f t="shared" si="4"/>
        <v>0</v>
      </c>
      <c r="K62" s="19">
        <f t="shared" si="5"/>
        <v>0</v>
      </c>
      <c r="L62" s="18"/>
      <c r="M62" s="29">
        <v>0</v>
      </c>
      <c r="N62" s="11">
        <f t="shared" si="6"/>
        <v>0</v>
      </c>
      <c r="O62" s="19">
        <f t="shared" si="7"/>
        <v>0</v>
      </c>
      <c r="P62" s="20"/>
      <c r="Q62" s="23">
        <f t="shared" si="0"/>
        <v>0</v>
      </c>
      <c r="R62" s="24">
        <f t="shared" si="8"/>
        <v>0</v>
      </c>
      <c r="S62" s="33">
        <f t="shared" si="9"/>
        <v>0</v>
      </c>
      <c r="T62" s="41"/>
      <c r="U62" s="43">
        <v>23361</v>
      </c>
      <c r="V62" s="42">
        <f t="shared" si="10"/>
        <v>26425.963199999998</v>
      </c>
      <c r="W62" s="35"/>
      <c r="X62" s="36">
        <v>96526.080000000002</v>
      </c>
      <c r="Y62" s="24">
        <f t="shared" si="11"/>
        <v>18339.9552</v>
      </c>
      <c r="Z62" s="25">
        <f t="shared" si="12"/>
        <v>114866.0352</v>
      </c>
      <c r="AA62" s="37">
        <v>89376</v>
      </c>
      <c r="AB62" s="24">
        <f t="shared" si="13"/>
        <v>16981.439999999999</v>
      </c>
      <c r="AC62" s="38">
        <f t="shared" si="14"/>
        <v>106357.44</v>
      </c>
      <c r="AD62" s="36">
        <v>79800</v>
      </c>
      <c r="AE62" s="24">
        <f t="shared" si="15"/>
        <v>15162</v>
      </c>
      <c r="AF62" s="25">
        <f t="shared" si="16"/>
        <v>94962</v>
      </c>
      <c r="AH62" s="44">
        <f t="shared" si="17"/>
        <v>73032.010800000004</v>
      </c>
      <c r="AJ62" s="45">
        <f t="shared" si="1"/>
        <v>2.1262364967253116</v>
      </c>
      <c r="AL62" s="5">
        <f t="shared" si="18"/>
        <v>41214.68521969764</v>
      </c>
      <c r="AM62" s="5">
        <f t="shared" si="19"/>
        <v>104849.33638030237</v>
      </c>
      <c r="AN62" s="5" t="str">
        <f t="shared" si="20"/>
        <v/>
      </c>
      <c r="AO62" s="5">
        <f t="shared" si="21"/>
        <v>96526.080000000002</v>
      </c>
      <c r="AP62" s="5">
        <f t="shared" si="22"/>
        <v>89376</v>
      </c>
      <c r="AQ62" s="5">
        <f t="shared" si="23"/>
        <v>79800</v>
      </c>
      <c r="AS62" s="39">
        <f t="shared" si="24"/>
        <v>79800</v>
      </c>
      <c r="AT62" s="5">
        <f t="shared" si="25"/>
        <v>73032.010800000004</v>
      </c>
      <c r="AU62" s="5">
        <f t="shared" si="26"/>
        <v>26425.963199999998</v>
      </c>
      <c r="AV62" s="5">
        <f t="shared" si="27"/>
        <v>65309.269362867526</v>
      </c>
      <c r="AW62" s="5">
        <f t="shared" si="28"/>
        <v>31817.325580302368</v>
      </c>
      <c r="AX62" s="51">
        <f t="shared" si="29"/>
        <v>0.43566273517286702</v>
      </c>
      <c r="AZ62" s="39">
        <f t="shared" si="30"/>
        <v>65309</v>
      </c>
      <c r="BA62" s="5">
        <f t="shared" si="31"/>
        <v>12409</v>
      </c>
      <c r="BB62" s="40">
        <f t="shared" si="32"/>
        <v>77718</v>
      </c>
    </row>
    <row r="63" spans="1:54" ht="30" customHeight="1" x14ac:dyDescent="0.25">
      <c r="A63" s="7">
        <v>61</v>
      </c>
      <c r="B63" s="9" t="s">
        <v>66</v>
      </c>
      <c r="C63" s="1" t="s">
        <v>2</v>
      </c>
      <c r="D63" s="13"/>
      <c r="E63" s="28">
        <v>0</v>
      </c>
      <c r="F63" s="26">
        <f t="shared" si="2"/>
        <v>0</v>
      </c>
      <c r="G63" s="27">
        <f t="shared" si="3"/>
        <v>0</v>
      </c>
      <c r="H63" s="18"/>
      <c r="I63" s="29">
        <v>0</v>
      </c>
      <c r="J63" s="11">
        <f t="shared" si="4"/>
        <v>0</v>
      </c>
      <c r="K63" s="19">
        <f t="shared" si="5"/>
        <v>0</v>
      </c>
      <c r="L63" s="18"/>
      <c r="M63" s="29">
        <v>0</v>
      </c>
      <c r="N63" s="11">
        <f t="shared" si="6"/>
        <v>0</v>
      </c>
      <c r="O63" s="19">
        <f t="shared" si="7"/>
        <v>0</v>
      </c>
      <c r="P63" s="20"/>
      <c r="Q63" s="23">
        <f t="shared" si="0"/>
        <v>0</v>
      </c>
      <c r="R63" s="24">
        <f t="shared" si="8"/>
        <v>0</v>
      </c>
      <c r="S63" s="33">
        <f t="shared" si="9"/>
        <v>0</v>
      </c>
      <c r="T63" s="41"/>
      <c r="U63" s="43">
        <v>13955</v>
      </c>
      <c r="V63" s="42">
        <f t="shared" si="10"/>
        <v>15785.896000000001</v>
      </c>
      <c r="W63" s="35"/>
      <c r="X63" s="36">
        <v>144184.32000000001</v>
      </c>
      <c r="Y63" s="24">
        <f t="shared" si="11"/>
        <v>27395.020800000002</v>
      </c>
      <c r="Z63" s="25">
        <f t="shared" si="12"/>
        <v>171579.34080000001</v>
      </c>
      <c r="AA63" s="37">
        <v>133504</v>
      </c>
      <c r="AB63" s="24">
        <f t="shared" si="13"/>
        <v>25365.759999999998</v>
      </c>
      <c r="AC63" s="38">
        <f t="shared" si="14"/>
        <v>158869.76000000001</v>
      </c>
      <c r="AD63" s="36">
        <v>119200</v>
      </c>
      <c r="AE63" s="24">
        <f t="shared" si="15"/>
        <v>22648</v>
      </c>
      <c r="AF63" s="25">
        <f t="shared" si="16"/>
        <v>141848</v>
      </c>
      <c r="AH63" s="44">
        <f t="shared" si="17"/>
        <v>103168.554</v>
      </c>
      <c r="AJ63" s="45">
        <f t="shared" si="1"/>
        <v>6.3929454675743465</v>
      </c>
      <c r="AL63" s="5">
        <f t="shared" si="18"/>
        <v>44021.087092894115</v>
      </c>
      <c r="AM63" s="5">
        <f t="shared" si="19"/>
        <v>162316.02090710588</v>
      </c>
      <c r="AN63" s="5" t="str">
        <f t="shared" si="20"/>
        <v/>
      </c>
      <c r="AO63" s="5">
        <f t="shared" si="21"/>
        <v>144184.32000000001</v>
      </c>
      <c r="AP63" s="5">
        <f t="shared" si="22"/>
        <v>133504</v>
      </c>
      <c r="AQ63" s="5">
        <f t="shared" si="23"/>
        <v>119200</v>
      </c>
      <c r="AS63" s="39">
        <f t="shared" si="24"/>
        <v>119200</v>
      </c>
      <c r="AT63" s="5">
        <f t="shared" si="25"/>
        <v>103168.554</v>
      </c>
      <c r="AU63" s="5">
        <f t="shared" si="26"/>
        <v>15785.896000000001</v>
      </c>
      <c r="AV63" s="5">
        <f t="shared" si="27"/>
        <v>77578.155765821284</v>
      </c>
      <c r="AW63" s="5">
        <f t="shared" si="28"/>
        <v>59147.466907105889</v>
      </c>
      <c r="AX63" s="51">
        <f t="shared" si="29"/>
        <v>0.57330906185915809</v>
      </c>
      <c r="AZ63" s="39">
        <f t="shared" si="30"/>
        <v>77578</v>
      </c>
      <c r="BA63" s="5">
        <f t="shared" si="31"/>
        <v>14740</v>
      </c>
      <c r="BB63" s="40">
        <f t="shared" si="32"/>
        <v>92318</v>
      </c>
    </row>
    <row r="64" spans="1:54" ht="30" customHeight="1" x14ac:dyDescent="0.25">
      <c r="A64" s="7">
        <v>62</v>
      </c>
      <c r="B64" s="9" t="s">
        <v>67</v>
      </c>
      <c r="C64" s="1" t="s">
        <v>2</v>
      </c>
      <c r="D64" s="13"/>
      <c r="E64" s="28">
        <v>0</v>
      </c>
      <c r="F64" s="26">
        <f t="shared" si="2"/>
        <v>0</v>
      </c>
      <c r="G64" s="27">
        <f t="shared" si="3"/>
        <v>0</v>
      </c>
      <c r="H64" s="18"/>
      <c r="I64" s="29">
        <v>0</v>
      </c>
      <c r="J64" s="11">
        <f t="shared" si="4"/>
        <v>0</v>
      </c>
      <c r="K64" s="19">
        <f t="shared" si="5"/>
        <v>0</v>
      </c>
      <c r="L64" s="18"/>
      <c r="M64" s="29">
        <v>0</v>
      </c>
      <c r="N64" s="11">
        <f t="shared" si="6"/>
        <v>0</v>
      </c>
      <c r="O64" s="19">
        <f t="shared" si="7"/>
        <v>0</v>
      </c>
      <c r="P64" s="20"/>
      <c r="Q64" s="23">
        <f t="shared" si="0"/>
        <v>0</v>
      </c>
      <c r="R64" s="24">
        <f t="shared" si="8"/>
        <v>0</v>
      </c>
      <c r="S64" s="33">
        <f t="shared" si="9"/>
        <v>0</v>
      </c>
      <c r="T64" s="41"/>
      <c r="U64" s="43">
        <v>5190</v>
      </c>
      <c r="V64" s="42">
        <f t="shared" si="10"/>
        <v>5870.9279999999999</v>
      </c>
      <c r="W64" s="35"/>
      <c r="X64" s="36">
        <v>24675.84</v>
      </c>
      <c r="Y64" s="24">
        <f t="shared" si="11"/>
        <v>4688.4096</v>
      </c>
      <c r="Z64" s="25">
        <f t="shared" si="12"/>
        <v>29364.249599999999</v>
      </c>
      <c r="AA64" s="37">
        <v>22848</v>
      </c>
      <c r="AB64" s="24">
        <f t="shared" si="13"/>
        <v>4341.12</v>
      </c>
      <c r="AC64" s="38">
        <f t="shared" si="14"/>
        <v>27189.119999999999</v>
      </c>
      <c r="AD64" s="36">
        <v>20400</v>
      </c>
      <c r="AE64" s="24">
        <f t="shared" si="15"/>
        <v>3876</v>
      </c>
      <c r="AF64" s="25">
        <f t="shared" si="16"/>
        <v>24276</v>
      </c>
      <c r="AH64" s="44">
        <f t="shared" si="17"/>
        <v>18448.691999999999</v>
      </c>
      <c r="AJ64" s="45">
        <f t="shared" si="1"/>
        <v>2.5546612716763004</v>
      </c>
      <c r="AL64" s="5">
        <f t="shared" si="18"/>
        <v>9882.498110776145</v>
      </c>
      <c r="AM64" s="5">
        <f t="shared" si="19"/>
        <v>27014.885889223853</v>
      </c>
      <c r="AN64" s="5" t="str">
        <f t="shared" si="20"/>
        <v/>
      </c>
      <c r="AO64" s="5">
        <f t="shared" si="21"/>
        <v>24675.84</v>
      </c>
      <c r="AP64" s="5">
        <f t="shared" si="22"/>
        <v>22848</v>
      </c>
      <c r="AQ64" s="5">
        <f t="shared" si="23"/>
        <v>20400</v>
      </c>
      <c r="AS64" s="39">
        <f t="shared" si="24"/>
        <v>20400</v>
      </c>
      <c r="AT64" s="5">
        <f t="shared" si="25"/>
        <v>18448.691999999999</v>
      </c>
      <c r="AU64" s="5">
        <f t="shared" si="26"/>
        <v>5870.9279999999999</v>
      </c>
      <c r="AV64" s="5">
        <f t="shared" si="27"/>
        <v>16119.971303704029</v>
      </c>
      <c r="AW64" s="5">
        <f t="shared" si="28"/>
        <v>8566.1938892238541</v>
      </c>
      <c r="AX64" s="51">
        <f t="shared" si="29"/>
        <v>0.46432526973857302</v>
      </c>
      <c r="AZ64" s="39">
        <f t="shared" si="30"/>
        <v>16120</v>
      </c>
      <c r="BA64" s="5">
        <f t="shared" si="31"/>
        <v>3063</v>
      </c>
      <c r="BB64" s="40">
        <f t="shared" si="32"/>
        <v>19183</v>
      </c>
    </row>
    <row r="65" spans="1:54" ht="30" customHeight="1" x14ac:dyDescent="0.25">
      <c r="A65" s="7">
        <v>63</v>
      </c>
      <c r="B65" s="9" t="s">
        <v>68</v>
      </c>
      <c r="C65" s="1" t="s">
        <v>2</v>
      </c>
      <c r="D65" s="13"/>
      <c r="E65" s="28">
        <v>0</v>
      </c>
      <c r="F65" s="26">
        <f t="shared" si="2"/>
        <v>0</v>
      </c>
      <c r="G65" s="27">
        <f t="shared" si="3"/>
        <v>0</v>
      </c>
      <c r="H65" s="18"/>
      <c r="I65" s="29">
        <v>0</v>
      </c>
      <c r="J65" s="11">
        <f t="shared" si="4"/>
        <v>0</v>
      </c>
      <c r="K65" s="19">
        <f t="shared" si="5"/>
        <v>0</v>
      </c>
      <c r="L65" s="18"/>
      <c r="M65" s="29">
        <v>0</v>
      </c>
      <c r="N65" s="11">
        <f t="shared" si="6"/>
        <v>0</v>
      </c>
      <c r="O65" s="19">
        <f t="shared" si="7"/>
        <v>0</v>
      </c>
      <c r="P65" s="20"/>
      <c r="Q65" s="23">
        <f t="shared" ref="Q65:Q124" si="33">AVERAGE(E65,I65,M65)</f>
        <v>0</v>
      </c>
      <c r="R65" s="24">
        <f t="shared" si="8"/>
        <v>0</v>
      </c>
      <c r="S65" s="33">
        <f t="shared" si="9"/>
        <v>0</v>
      </c>
      <c r="T65" s="41"/>
      <c r="U65" s="43">
        <v>39990</v>
      </c>
      <c r="V65" s="42">
        <f t="shared" si="10"/>
        <v>45236.688000000002</v>
      </c>
      <c r="W65" s="35"/>
      <c r="X65" s="36">
        <v>168134.39999999999</v>
      </c>
      <c r="Y65" s="24">
        <f t="shared" si="11"/>
        <v>31945.536</v>
      </c>
      <c r="Z65" s="25">
        <f t="shared" si="12"/>
        <v>200079.93599999999</v>
      </c>
      <c r="AA65" s="37">
        <v>155680</v>
      </c>
      <c r="AB65" s="24">
        <f t="shared" si="13"/>
        <v>29579.200000000001</v>
      </c>
      <c r="AC65" s="38">
        <f t="shared" si="14"/>
        <v>185259.2</v>
      </c>
      <c r="AD65" s="36">
        <v>139000</v>
      </c>
      <c r="AE65" s="24">
        <f t="shared" si="15"/>
        <v>26410</v>
      </c>
      <c r="AF65" s="25">
        <f t="shared" si="16"/>
        <v>165410</v>
      </c>
      <c r="AH65" s="44">
        <f t="shared" si="17"/>
        <v>127012.772</v>
      </c>
      <c r="AJ65" s="45">
        <f t="shared" ref="AJ65:AJ124" si="34">+(AH65-U65)/U65</f>
        <v>2.1761133283320828</v>
      </c>
      <c r="AL65" s="5">
        <f t="shared" si="18"/>
        <v>71204.111381557741</v>
      </c>
      <c r="AM65" s="5">
        <f t="shared" si="19"/>
        <v>182821.43261844225</v>
      </c>
      <c r="AN65" s="5" t="str">
        <f t="shared" si="20"/>
        <v/>
      </c>
      <c r="AO65" s="5">
        <f t="shared" si="21"/>
        <v>168134.39999999999</v>
      </c>
      <c r="AP65" s="5">
        <f t="shared" si="22"/>
        <v>155680</v>
      </c>
      <c r="AQ65" s="5">
        <f t="shared" si="23"/>
        <v>139000</v>
      </c>
      <c r="AS65" s="39">
        <f t="shared" si="24"/>
        <v>139000</v>
      </c>
      <c r="AT65" s="5">
        <f t="shared" si="25"/>
        <v>127012.772</v>
      </c>
      <c r="AU65" s="5">
        <f t="shared" si="26"/>
        <v>45236.688000000002</v>
      </c>
      <c r="AV65" s="5">
        <f t="shared" si="27"/>
        <v>113265.78794394013</v>
      </c>
      <c r="AW65" s="5">
        <f t="shared" si="28"/>
        <v>55808.660618442256</v>
      </c>
      <c r="AX65" s="51">
        <f t="shared" si="29"/>
        <v>0.43939408407244473</v>
      </c>
      <c r="AZ65" s="39">
        <f t="shared" si="30"/>
        <v>113266</v>
      </c>
      <c r="BA65" s="5">
        <f t="shared" si="31"/>
        <v>21521</v>
      </c>
      <c r="BB65" s="40">
        <f t="shared" si="32"/>
        <v>134787</v>
      </c>
    </row>
    <row r="66" spans="1:54" ht="30" customHeight="1" x14ac:dyDescent="0.25">
      <c r="A66" s="7">
        <v>64</v>
      </c>
      <c r="B66" s="9" t="s">
        <v>69</v>
      </c>
      <c r="C66" s="1" t="s">
        <v>32</v>
      </c>
      <c r="D66" s="13"/>
      <c r="E66" s="28">
        <v>0</v>
      </c>
      <c r="F66" s="26">
        <f t="shared" ref="F66:F125" si="35">+E66*19/100</f>
        <v>0</v>
      </c>
      <c r="G66" s="27">
        <f t="shared" ref="G66:G125" si="36">+F66+E66</f>
        <v>0</v>
      </c>
      <c r="H66" s="18"/>
      <c r="I66" s="29">
        <v>0</v>
      </c>
      <c r="J66" s="11">
        <f t="shared" ref="J66:J125" si="37">+I66*19/100</f>
        <v>0</v>
      </c>
      <c r="K66" s="19">
        <f t="shared" ref="K66:K125" si="38">+J66+I66</f>
        <v>0</v>
      </c>
      <c r="L66" s="18"/>
      <c r="M66" s="29">
        <v>0</v>
      </c>
      <c r="N66" s="11">
        <f t="shared" ref="N66:N125" si="39">+M66*19/100</f>
        <v>0</v>
      </c>
      <c r="O66" s="19">
        <f t="shared" ref="O66:O125" si="40">+N66+M66</f>
        <v>0</v>
      </c>
      <c r="P66" s="20"/>
      <c r="Q66" s="23">
        <f t="shared" si="33"/>
        <v>0</v>
      </c>
      <c r="R66" s="24">
        <f t="shared" ref="R66:R125" si="41">MIN(E66,I66,M66)</f>
        <v>0</v>
      </c>
      <c r="S66" s="33">
        <f t="shared" ref="S66:S125" si="42">MAX(E66,I66,M66)</f>
        <v>0</v>
      </c>
      <c r="T66" s="41"/>
      <c r="U66" s="43">
        <v>61866</v>
      </c>
      <c r="V66" s="42">
        <f t="shared" ref="V66:V125" si="43">+U66*1.1312</f>
        <v>69982.819199999998</v>
      </c>
      <c r="W66" s="35"/>
      <c r="X66" s="36">
        <v>120476.16</v>
      </c>
      <c r="Y66" s="24">
        <f t="shared" ref="Y66:Y125" si="44">+X66*19/100</f>
        <v>22890.470400000002</v>
      </c>
      <c r="Z66" s="25">
        <f t="shared" ref="Z66:Z125" si="45">+Y66+X66</f>
        <v>143366.63039999999</v>
      </c>
      <c r="AA66" s="37">
        <v>111552</v>
      </c>
      <c r="AB66" s="24">
        <f t="shared" ref="AB66:AB125" si="46">+AA66*19/100</f>
        <v>21194.880000000001</v>
      </c>
      <c r="AC66" s="38">
        <f t="shared" ref="AC66:AC125" si="47">+AB66+AA66</f>
        <v>132746.88</v>
      </c>
      <c r="AD66" s="36">
        <v>99600</v>
      </c>
      <c r="AE66" s="24">
        <f t="shared" ref="AE66:AE125" si="48">+AD66*19/100</f>
        <v>18924</v>
      </c>
      <c r="AF66" s="25">
        <f t="shared" ref="AF66:AF125" si="49">+AE66+AD66</f>
        <v>118524</v>
      </c>
      <c r="AH66" s="44">
        <f t="shared" ref="AH66:AH125" si="50">AVERAGE(V66,X66,AA66,AD66)</f>
        <v>100402.7448</v>
      </c>
      <c r="AJ66" s="45">
        <f t="shared" si="34"/>
        <v>0.6229066821840753</v>
      </c>
      <c r="AL66" s="5">
        <f t="shared" ref="AL66:AL125" si="51">+AT66-AW66</f>
        <v>78393.169898533612</v>
      </c>
      <c r="AM66" s="5">
        <f t="shared" ref="AM66:AM125" si="52">+AT66+AW66</f>
        <v>122412.31970146639</v>
      </c>
      <c r="AN66" s="5" t="str">
        <f t="shared" ref="AN66:AN125" si="53">IF(AND(V66&gt;$AL66,V66&lt;$AM66),V66,"")</f>
        <v/>
      </c>
      <c r="AO66" s="5">
        <f t="shared" ref="AO66:AO125" si="54">IF(AND(X66&gt;$AL66,X66&lt;$AM66),X66,"")</f>
        <v>120476.16</v>
      </c>
      <c r="AP66" s="5">
        <f t="shared" ref="AP66:AP125" si="55">IF(AND(AA66&gt;$AL66,AA66&lt;$AM66),AA66,"")</f>
        <v>111552</v>
      </c>
      <c r="AQ66" s="5">
        <f t="shared" ref="AQ66:AQ125" si="56">IF(AND(AD66&gt;$AL66,AD66&lt;$AM66),AD66,"")</f>
        <v>99600</v>
      </c>
      <c r="AS66" s="39">
        <f t="shared" ref="AS66:AS125" si="57">MIN(AN66:AQ66)</f>
        <v>99600</v>
      </c>
      <c r="AT66" s="5">
        <f t="shared" ref="AT66:AT125" si="58">AVERAGE(V66,X66,AA66,AD66)</f>
        <v>100402.7448</v>
      </c>
      <c r="AU66" s="5">
        <f t="shared" ref="AU66:AU125" si="59">MIN(V66,X66,AA66,AD66)</f>
        <v>69982.819199999998</v>
      </c>
      <c r="AV66" s="5">
        <f t="shared" ref="AV66:AV125" si="60">GEOMEAN(V66,X66,AA66,AD66)</f>
        <v>98380.111955939254</v>
      </c>
      <c r="AW66" s="5">
        <f t="shared" ref="AW66:AW125" si="61">STDEVA(V66,X66,AA66,AD66)</f>
        <v>22009.574901466389</v>
      </c>
      <c r="AX66" s="51">
        <f t="shared" ref="AX66:AX125" si="62">+AW66/AT66</f>
        <v>0.21921288053736943</v>
      </c>
      <c r="AZ66" s="39">
        <f t="shared" ref="AZ66:AZ125" si="63">ROUND(AV66,0)</f>
        <v>98380</v>
      </c>
      <c r="BA66" s="5">
        <f t="shared" ref="BA66:BA125" si="64">ROUND((AZ66*19/100),0)</f>
        <v>18692</v>
      </c>
      <c r="BB66" s="40">
        <f t="shared" ref="BB66:BB125" si="65">+BA66+AZ66</f>
        <v>117072</v>
      </c>
    </row>
    <row r="67" spans="1:54" ht="30" customHeight="1" x14ac:dyDescent="0.25">
      <c r="A67" s="7">
        <v>65</v>
      </c>
      <c r="B67" s="9" t="s">
        <v>70</v>
      </c>
      <c r="C67" s="1" t="s">
        <v>2</v>
      </c>
      <c r="D67" s="13" t="s">
        <v>334</v>
      </c>
      <c r="E67" s="28">
        <v>56218.487394957985</v>
      </c>
      <c r="F67" s="26">
        <f t="shared" si="35"/>
        <v>10681.512605042017</v>
      </c>
      <c r="G67" s="27">
        <f t="shared" si="36"/>
        <v>66900</v>
      </c>
      <c r="H67" s="18" t="s">
        <v>335</v>
      </c>
      <c r="I67" s="29">
        <v>57899.159663865546</v>
      </c>
      <c r="J67" s="11">
        <f t="shared" si="37"/>
        <v>11000.840336134455</v>
      </c>
      <c r="K67" s="19">
        <f t="shared" si="38"/>
        <v>68900</v>
      </c>
      <c r="L67" s="18"/>
      <c r="M67" s="29">
        <v>0</v>
      </c>
      <c r="N67" s="11">
        <f t="shared" si="39"/>
        <v>0</v>
      </c>
      <c r="O67" s="19">
        <f t="shared" si="40"/>
        <v>0</v>
      </c>
      <c r="P67" s="20"/>
      <c r="Q67" s="23">
        <f t="shared" si="33"/>
        <v>38039.215686274511</v>
      </c>
      <c r="R67" s="24">
        <f t="shared" si="41"/>
        <v>0</v>
      </c>
      <c r="S67" s="33">
        <f t="shared" si="42"/>
        <v>57899.159663865546</v>
      </c>
      <c r="T67" s="41"/>
      <c r="U67" s="43">
        <v>314900</v>
      </c>
      <c r="V67" s="42">
        <f t="shared" si="43"/>
        <v>356214.88</v>
      </c>
      <c r="W67" s="35"/>
      <c r="X67" s="36">
        <v>166682.88</v>
      </c>
      <c r="Y67" s="24">
        <f t="shared" si="44"/>
        <v>31669.747200000002</v>
      </c>
      <c r="Z67" s="25">
        <f t="shared" si="45"/>
        <v>198352.62720000002</v>
      </c>
      <c r="AA67" s="37">
        <v>154336</v>
      </c>
      <c r="AB67" s="24">
        <f t="shared" si="46"/>
        <v>29323.84</v>
      </c>
      <c r="AC67" s="38">
        <f t="shared" si="47"/>
        <v>183659.84</v>
      </c>
      <c r="AD67" s="36">
        <v>137800</v>
      </c>
      <c r="AE67" s="24">
        <f t="shared" si="48"/>
        <v>26182</v>
      </c>
      <c r="AF67" s="25">
        <f t="shared" si="49"/>
        <v>163982</v>
      </c>
      <c r="AH67" s="44">
        <f t="shared" si="50"/>
        <v>203758.44</v>
      </c>
      <c r="AJ67" s="45">
        <f t="shared" si="34"/>
        <v>-0.35294239441092412</v>
      </c>
      <c r="AL67" s="5">
        <f t="shared" si="51"/>
        <v>101434.35253021217</v>
      </c>
      <c r="AM67" s="5">
        <f t="shared" si="52"/>
        <v>306082.52746978786</v>
      </c>
      <c r="AN67" s="5" t="str">
        <f t="shared" si="53"/>
        <v/>
      </c>
      <c r="AO67" s="5">
        <f t="shared" si="54"/>
        <v>166682.88</v>
      </c>
      <c r="AP67" s="5">
        <f t="shared" si="55"/>
        <v>154336</v>
      </c>
      <c r="AQ67" s="5">
        <f t="shared" si="56"/>
        <v>137800</v>
      </c>
      <c r="AS67" s="39">
        <f t="shared" si="57"/>
        <v>137800</v>
      </c>
      <c r="AT67" s="5">
        <f t="shared" si="58"/>
        <v>203758.44</v>
      </c>
      <c r="AU67" s="5">
        <f t="shared" si="59"/>
        <v>137800</v>
      </c>
      <c r="AV67" s="5">
        <f t="shared" si="60"/>
        <v>188508.03989455302</v>
      </c>
      <c r="AW67" s="5">
        <f t="shared" si="61"/>
        <v>102324.08746978783</v>
      </c>
      <c r="AX67" s="51">
        <f t="shared" si="62"/>
        <v>0.50218330818486745</v>
      </c>
      <c r="AZ67" s="39">
        <f t="shared" si="63"/>
        <v>188508</v>
      </c>
      <c r="BA67" s="5">
        <f t="shared" si="64"/>
        <v>35817</v>
      </c>
      <c r="BB67" s="40">
        <f t="shared" si="65"/>
        <v>224325</v>
      </c>
    </row>
    <row r="68" spans="1:54" ht="30" customHeight="1" x14ac:dyDescent="0.25">
      <c r="A68" s="7">
        <v>66</v>
      </c>
      <c r="B68" s="9" t="s">
        <v>71</v>
      </c>
      <c r="C68" s="1" t="s">
        <v>72</v>
      </c>
      <c r="D68" s="13"/>
      <c r="E68" s="28">
        <v>0</v>
      </c>
      <c r="F68" s="26">
        <f t="shared" si="35"/>
        <v>0</v>
      </c>
      <c r="G68" s="27">
        <f t="shared" si="36"/>
        <v>0</v>
      </c>
      <c r="H68" s="18"/>
      <c r="I68" s="29">
        <v>0</v>
      </c>
      <c r="J68" s="11">
        <f t="shared" si="37"/>
        <v>0</v>
      </c>
      <c r="K68" s="19">
        <f t="shared" si="38"/>
        <v>0</v>
      </c>
      <c r="L68" s="18"/>
      <c r="M68" s="29">
        <v>0</v>
      </c>
      <c r="N68" s="11">
        <f t="shared" si="39"/>
        <v>0</v>
      </c>
      <c r="O68" s="19">
        <f t="shared" si="40"/>
        <v>0</v>
      </c>
      <c r="P68" s="20"/>
      <c r="Q68" s="23">
        <f t="shared" si="33"/>
        <v>0</v>
      </c>
      <c r="R68" s="24">
        <f t="shared" si="41"/>
        <v>0</v>
      </c>
      <c r="S68" s="33">
        <f t="shared" si="42"/>
        <v>0</v>
      </c>
      <c r="T68" s="41"/>
      <c r="U68" s="43">
        <v>49890</v>
      </c>
      <c r="V68" s="42">
        <f t="shared" si="43"/>
        <v>56435.567999999999</v>
      </c>
      <c r="W68" s="35"/>
      <c r="X68" s="36">
        <v>86123.520000000004</v>
      </c>
      <c r="Y68" s="24">
        <f t="shared" si="44"/>
        <v>16363.468800000001</v>
      </c>
      <c r="Z68" s="25">
        <f t="shared" si="45"/>
        <v>102486.98880000001</v>
      </c>
      <c r="AA68" s="37">
        <v>79744</v>
      </c>
      <c r="AB68" s="24">
        <f t="shared" si="46"/>
        <v>15151.36</v>
      </c>
      <c r="AC68" s="38">
        <f t="shared" si="47"/>
        <v>94895.360000000001</v>
      </c>
      <c r="AD68" s="36">
        <v>71200</v>
      </c>
      <c r="AE68" s="24">
        <f t="shared" si="48"/>
        <v>13528</v>
      </c>
      <c r="AF68" s="25">
        <f t="shared" si="49"/>
        <v>84728</v>
      </c>
      <c r="AH68" s="44">
        <f t="shared" si="50"/>
        <v>73375.771999999997</v>
      </c>
      <c r="AJ68" s="45">
        <f t="shared" si="34"/>
        <v>0.47075109240328716</v>
      </c>
      <c r="AL68" s="5">
        <f t="shared" si="51"/>
        <v>60533.603150345705</v>
      </c>
      <c r="AM68" s="5">
        <f t="shared" si="52"/>
        <v>86217.940849654289</v>
      </c>
      <c r="AN68" s="5" t="str">
        <f t="shared" si="53"/>
        <v/>
      </c>
      <c r="AO68" s="5">
        <f t="shared" si="54"/>
        <v>86123.520000000004</v>
      </c>
      <c r="AP68" s="5">
        <f t="shared" si="55"/>
        <v>79744</v>
      </c>
      <c r="AQ68" s="5">
        <f t="shared" si="56"/>
        <v>71200</v>
      </c>
      <c r="AS68" s="39">
        <f t="shared" si="57"/>
        <v>71200</v>
      </c>
      <c r="AT68" s="5">
        <f t="shared" si="58"/>
        <v>73375.771999999997</v>
      </c>
      <c r="AU68" s="5">
        <f t="shared" si="59"/>
        <v>56435.567999999999</v>
      </c>
      <c r="AV68" s="5">
        <f t="shared" si="60"/>
        <v>72479.163188769118</v>
      </c>
      <c r="AW68" s="5">
        <f t="shared" si="61"/>
        <v>12842.16884965429</v>
      </c>
      <c r="AX68" s="51">
        <f t="shared" si="62"/>
        <v>0.17501919911185793</v>
      </c>
      <c r="AZ68" s="39">
        <f t="shared" si="63"/>
        <v>72479</v>
      </c>
      <c r="BA68" s="5">
        <f t="shared" si="64"/>
        <v>13771</v>
      </c>
      <c r="BB68" s="40">
        <f t="shared" si="65"/>
        <v>86250</v>
      </c>
    </row>
    <row r="69" spans="1:54" ht="30" customHeight="1" x14ac:dyDescent="0.25">
      <c r="A69" s="7">
        <v>67</v>
      </c>
      <c r="B69" s="9" t="s">
        <v>73</v>
      </c>
      <c r="C69" s="1" t="s">
        <v>72</v>
      </c>
      <c r="D69" s="13"/>
      <c r="E69" s="28">
        <v>0</v>
      </c>
      <c r="F69" s="26">
        <f t="shared" si="35"/>
        <v>0</v>
      </c>
      <c r="G69" s="27">
        <f t="shared" si="36"/>
        <v>0</v>
      </c>
      <c r="H69" s="18"/>
      <c r="I69" s="29">
        <v>0</v>
      </c>
      <c r="J69" s="11">
        <f t="shared" si="37"/>
        <v>0</v>
      </c>
      <c r="K69" s="19">
        <f t="shared" si="38"/>
        <v>0</v>
      </c>
      <c r="L69" s="18"/>
      <c r="M69" s="29">
        <v>0</v>
      </c>
      <c r="N69" s="11">
        <f t="shared" si="39"/>
        <v>0</v>
      </c>
      <c r="O69" s="19">
        <f t="shared" si="40"/>
        <v>0</v>
      </c>
      <c r="P69" s="20"/>
      <c r="Q69" s="23">
        <f t="shared" si="33"/>
        <v>0</v>
      </c>
      <c r="R69" s="24">
        <f t="shared" si="41"/>
        <v>0</v>
      </c>
      <c r="S69" s="33">
        <f t="shared" si="42"/>
        <v>0</v>
      </c>
      <c r="T69" s="41"/>
      <c r="U69" s="43">
        <v>51900</v>
      </c>
      <c r="V69" s="42">
        <f t="shared" si="43"/>
        <v>58709.279999999999</v>
      </c>
      <c r="W69" s="35"/>
      <c r="X69" s="36">
        <v>168860.16</v>
      </c>
      <c r="Y69" s="24">
        <f t="shared" si="44"/>
        <v>32083.430400000001</v>
      </c>
      <c r="Z69" s="25">
        <f t="shared" si="45"/>
        <v>200943.59040000002</v>
      </c>
      <c r="AA69" s="37">
        <v>156352</v>
      </c>
      <c r="AB69" s="24">
        <f t="shared" si="46"/>
        <v>29706.880000000001</v>
      </c>
      <c r="AC69" s="38">
        <f t="shared" si="47"/>
        <v>186058.88</v>
      </c>
      <c r="AD69" s="36">
        <v>139600</v>
      </c>
      <c r="AE69" s="24">
        <f t="shared" si="48"/>
        <v>26524</v>
      </c>
      <c r="AF69" s="25">
        <f t="shared" si="49"/>
        <v>166124</v>
      </c>
      <c r="AH69" s="44">
        <f t="shared" si="50"/>
        <v>130880.36</v>
      </c>
      <c r="AJ69" s="45">
        <f t="shared" si="34"/>
        <v>1.5217795761078998</v>
      </c>
      <c r="AL69" s="5">
        <f t="shared" si="51"/>
        <v>81295.528440252514</v>
      </c>
      <c r="AM69" s="5">
        <f t="shared" si="52"/>
        <v>180465.1915597475</v>
      </c>
      <c r="AN69" s="5" t="str">
        <f t="shared" si="53"/>
        <v/>
      </c>
      <c r="AO69" s="5">
        <f t="shared" si="54"/>
        <v>168860.16</v>
      </c>
      <c r="AP69" s="5">
        <f t="shared" si="55"/>
        <v>156352</v>
      </c>
      <c r="AQ69" s="5">
        <f t="shared" si="56"/>
        <v>139600</v>
      </c>
      <c r="AS69" s="39">
        <f t="shared" si="57"/>
        <v>139600</v>
      </c>
      <c r="AT69" s="5">
        <f t="shared" si="58"/>
        <v>130880.36</v>
      </c>
      <c r="AU69" s="5">
        <f t="shared" si="59"/>
        <v>58709.279999999999</v>
      </c>
      <c r="AV69" s="5">
        <f t="shared" si="60"/>
        <v>121284.61180488086</v>
      </c>
      <c r="AW69" s="5">
        <f t="shared" si="61"/>
        <v>49584.831559747487</v>
      </c>
      <c r="AX69" s="51">
        <f t="shared" si="62"/>
        <v>0.37885616726411425</v>
      </c>
      <c r="AZ69" s="39">
        <f t="shared" si="63"/>
        <v>121285</v>
      </c>
      <c r="BA69" s="5">
        <f t="shared" si="64"/>
        <v>23044</v>
      </c>
      <c r="BB69" s="40">
        <f t="shared" si="65"/>
        <v>144329</v>
      </c>
    </row>
    <row r="70" spans="1:54" ht="30" customHeight="1" x14ac:dyDescent="0.25">
      <c r="A70" s="7">
        <v>68</v>
      </c>
      <c r="B70" s="9" t="s">
        <v>74</v>
      </c>
      <c r="C70" s="1" t="s">
        <v>75</v>
      </c>
      <c r="D70" s="13"/>
      <c r="E70" s="28">
        <v>0</v>
      </c>
      <c r="F70" s="26">
        <f t="shared" si="35"/>
        <v>0</v>
      </c>
      <c r="G70" s="27">
        <f t="shared" si="36"/>
        <v>0</v>
      </c>
      <c r="H70" s="18"/>
      <c r="I70" s="29">
        <v>0</v>
      </c>
      <c r="J70" s="11">
        <f t="shared" si="37"/>
        <v>0</v>
      </c>
      <c r="K70" s="19">
        <f t="shared" si="38"/>
        <v>0</v>
      </c>
      <c r="L70" s="18"/>
      <c r="M70" s="29">
        <v>0</v>
      </c>
      <c r="N70" s="11">
        <f t="shared" si="39"/>
        <v>0</v>
      </c>
      <c r="O70" s="19">
        <f t="shared" si="40"/>
        <v>0</v>
      </c>
      <c r="P70" s="20"/>
      <c r="Q70" s="23">
        <f t="shared" si="33"/>
        <v>0</v>
      </c>
      <c r="R70" s="24">
        <f t="shared" si="41"/>
        <v>0</v>
      </c>
      <c r="S70" s="33">
        <f t="shared" si="42"/>
        <v>0</v>
      </c>
      <c r="T70" s="41"/>
      <c r="U70" s="43">
        <v>157983</v>
      </c>
      <c r="V70" s="42">
        <f t="shared" si="43"/>
        <v>178710.36960000001</v>
      </c>
      <c r="W70" s="35"/>
      <c r="X70" s="36">
        <v>231759.35999999999</v>
      </c>
      <c r="Y70" s="24">
        <f t="shared" si="44"/>
        <v>44034.278399999996</v>
      </c>
      <c r="Z70" s="25">
        <f t="shared" si="45"/>
        <v>275793.6384</v>
      </c>
      <c r="AA70" s="37">
        <v>214592</v>
      </c>
      <c r="AB70" s="24">
        <f t="shared" si="46"/>
        <v>40772.480000000003</v>
      </c>
      <c r="AC70" s="38">
        <f t="shared" si="47"/>
        <v>255364.48000000001</v>
      </c>
      <c r="AD70" s="36">
        <v>191600</v>
      </c>
      <c r="AE70" s="24">
        <f t="shared" si="48"/>
        <v>36404</v>
      </c>
      <c r="AF70" s="25">
        <f t="shared" si="49"/>
        <v>228004</v>
      </c>
      <c r="AH70" s="44">
        <f t="shared" si="50"/>
        <v>204165.43239999999</v>
      </c>
      <c r="AJ70" s="45">
        <f t="shared" si="34"/>
        <v>0.29232532867460415</v>
      </c>
      <c r="AL70" s="5">
        <f t="shared" si="51"/>
        <v>180529.38319641887</v>
      </c>
      <c r="AM70" s="5">
        <f t="shared" si="52"/>
        <v>227801.48160358111</v>
      </c>
      <c r="AN70" s="5" t="str">
        <f t="shared" si="53"/>
        <v/>
      </c>
      <c r="AO70" s="5" t="str">
        <f t="shared" si="54"/>
        <v/>
      </c>
      <c r="AP70" s="5">
        <f t="shared" si="55"/>
        <v>214592</v>
      </c>
      <c r="AQ70" s="5">
        <f t="shared" si="56"/>
        <v>191600</v>
      </c>
      <c r="AS70" s="39">
        <f t="shared" si="57"/>
        <v>191600</v>
      </c>
      <c r="AT70" s="5">
        <f t="shared" si="58"/>
        <v>204165.43239999999</v>
      </c>
      <c r="AU70" s="5">
        <f t="shared" si="59"/>
        <v>178710.36960000001</v>
      </c>
      <c r="AV70" s="5">
        <f t="shared" si="60"/>
        <v>203141.66934925245</v>
      </c>
      <c r="AW70" s="5">
        <f t="shared" si="61"/>
        <v>23636.049203581129</v>
      </c>
      <c r="AX70" s="51">
        <f t="shared" si="62"/>
        <v>0.11576910413156273</v>
      </c>
      <c r="AZ70" s="39">
        <f t="shared" si="63"/>
        <v>203142</v>
      </c>
      <c r="BA70" s="5">
        <f t="shared" si="64"/>
        <v>38597</v>
      </c>
      <c r="BB70" s="40">
        <f t="shared" si="65"/>
        <v>241739</v>
      </c>
    </row>
    <row r="71" spans="1:54" ht="30" customHeight="1" x14ac:dyDescent="0.25">
      <c r="A71" s="7">
        <v>69</v>
      </c>
      <c r="B71" s="9" t="s">
        <v>76</v>
      </c>
      <c r="C71" s="1" t="s">
        <v>32</v>
      </c>
      <c r="D71" s="13"/>
      <c r="E71" s="28">
        <v>0</v>
      </c>
      <c r="F71" s="26">
        <f t="shared" si="35"/>
        <v>0</v>
      </c>
      <c r="G71" s="27">
        <f t="shared" si="36"/>
        <v>0</v>
      </c>
      <c r="H71" s="18"/>
      <c r="I71" s="29">
        <v>0</v>
      </c>
      <c r="J71" s="11">
        <f t="shared" si="37"/>
        <v>0</v>
      </c>
      <c r="K71" s="19">
        <f t="shared" si="38"/>
        <v>0</v>
      </c>
      <c r="L71" s="18"/>
      <c r="M71" s="29">
        <v>0</v>
      </c>
      <c r="N71" s="11">
        <f t="shared" si="39"/>
        <v>0</v>
      </c>
      <c r="O71" s="19">
        <f t="shared" si="40"/>
        <v>0</v>
      </c>
      <c r="P71" s="20"/>
      <c r="Q71" s="23">
        <f t="shared" si="33"/>
        <v>0</v>
      </c>
      <c r="R71" s="24">
        <f t="shared" si="41"/>
        <v>0</v>
      </c>
      <c r="S71" s="33">
        <f t="shared" si="42"/>
        <v>0</v>
      </c>
      <c r="T71" s="41"/>
      <c r="U71" s="43">
        <v>88500</v>
      </c>
      <c r="V71" s="42">
        <f t="shared" si="43"/>
        <v>100111.2</v>
      </c>
      <c r="W71" s="35"/>
      <c r="X71" s="36">
        <v>239258.88</v>
      </c>
      <c r="Y71" s="24">
        <f t="shared" si="44"/>
        <v>45459.1872</v>
      </c>
      <c r="Z71" s="25">
        <f t="shared" si="45"/>
        <v>284718.06719999999</v>
      </c>
      <c r="AA71" s="37">
        <v>221536</v>
      </c>
      <c r="AB71" s="24">
        <f t="shared" si="46"/>
        <v>42091.839999999997</v>
      </c>
      <c r="AC71" s="38">
        <f t="shared" si="47"/>
        <v>263627.83999999997</v>
      </c>
      <c r="AD71" s="36">
        <v>197800</v>
      </c>
      <c r="AE71" s="24">
        <f t="shared" si="48"/>
        <v>37582</v>
      </c>
      <c r="AF71" s="25">
        <f t="shared" si="49"/>
        <v>235382</v>
      </c>
      <c r="AH71" s="44">
        <f t="shared" si="50"/>
        <v>189676.52000000002</v>
      </c>
      <c r="AJ71" s="45">
        <f t="shared" si="34"/>
        <v>1.1432375141242941</v>
      </c>
      <c r="AL71" s="5">
        <f t="shared" si="51"/>
        <v>127597.60687846638</v>
      </c>
      <c r="AM71" s="5">
        <f t="shared" si="52"/>
        <v>251755.43312153366</v>
      </c>
      <c r="AN71" s="5" t="str">
        <f t="shared" si="53"/>
        <v/>
      </c>
      <c r="AO71" s="5">
        <f t="shared" si="54"/>
        <v>239258.88</v>
      </c>
      <c r="AP71" s="5">
        <f t="shared" si="55"/>
        <v>221536</v>
      </c>
      <c r="AQ71" s="5">
        <f t="shared" si="56"/>
        <v>197800</v>
      </c>
      <c r="AS71" s="39">
        <f t="shared" si="57"/>
        <v>197800</v>
      </c>
      <c r="AT71" s="5">
        <f t="shared" si="58"/>
        <v>189676.52000000002</v>
      </c>
      <c r="AU71" s="5">
        <f t="shared" si="59"/>
        <v>100111.2</v>
      </c>
      <c r="AV71" s="5">
        <f t="shared" si="60"/>
        <v>179992.88266752925</v>
      </c>
      <c r="AW71" s="5">
        <f t="shared" si="61"/>
        <v>62078.913121533638</v>
      </c>
      <c r="AX71" s="51">
        <f t="shared" si="62"/>
        <v>0.32728833870177304</v>
      </c>
      <c r="AZ71" s="39">
        <f t="shared" si="63"/>
        <v>179993</v>
      </c>
      <c r="BA71" s="5">
        <f t="shared" si="64"/>
        <v>34199</v>
      </c>
      <c r="BB71" s="40">
        <f t="shared" si="65"/>
        <v>214192</v>
      </c>
    </row>
    <row r="72" spans="1:54" ht="30" customHeight="1" x14ac:dyDescent="0.25">
      <c r="A72" s="7">
        <v>70</v>
      </c>
      <c r="B72" s="9" t="s">
        <v>77</v>
      </c>
      <c r="C72" s="1" t="s">
        <v>2</v>
      </c>
      <c r="D72" s="13" t="s">
        <v>390</v>
      </c>
      <c r="E72" s="28">
        <v>1023190</v>
      </c>
      <c r="F72" s="26">
        <f t="shared" si="35"/>
        <v>194406.1</v>
      </c>
      <c r="G72" s="27">
        <f t="shared" si="36"/>
        <v>1217596.1000000001</v>
      </c>
      <c r="H72" s="18"/>
      <c r="I72" s="29">
        <v>0</v>
      </c>
      <c r="J72" s="11">
        <f t="shared" si="37"/>
        <v>0</v>
      </c>
      <c r="K72" s="19">
        <f t="shared" si="38"/>
        <v>0</v>
      </c>
      <c r="L72" s="18"/>
      <c r="M72" s="29">
        <v>0</v>
      </c>
      <c r="N72" s="11">
        <f t="shared" si="39"/>
        <v>0</v>
      </c>
      <c r="O72" s="19">
        <f t="shared" si="40"/>
        <v>0</v>
      </c>
      <c r="P72" s="20"/>
      <c r="Q72" s="23">
        <f t="shared" si="33"/>
        <v>341063.33333333331</v>
      </c>
      <c r="R72" s="24">
        <f t="shared" si="41"/>
        <v>0</v>
      </c>
      <c r="S72" s="33">
        <f t="shared" si="42"/>
        <v>1023190</v>
      </c>
      <c r="T72" s="41"/>
      <c r="U72" s="43">
        <v>1424215</v>
      </c>
      <c r="V72" s="42">
        <f t="shared" si="43"/>
        <v>1611072.0079999999</v>
      </c>
      <c r="W72" s="35"/>
      <c r="X72" s="36">
        <v>1428779.52</v>
      </c>
      <c r="Y72" s="24">
        <f t="shared" si="44"/>
        <v>271468.10879999999</v>
      </c>
      <c r="Z72" s="25">
        <f t="shared" si="45"/>
        <v>1700247.6288000001</v>
      </c>
      <c r="AA72" s="37">
        <v>1322944</v>
      </c>
      <c r="AB72" s="24">
        <f t="shared" si="46"/>
        <v>251359.35999999999</v>
      </c>
      <c r="AC72" s="38">
        <f t="shared" si="47"/>
        <v>1574303.3599999999</v>
      </c>
      <c r="AD72" s="36">
        <v>1181200</v>
      </c>
      <c r="AE72" s="24">
        <f t="shared" si="48"/>
        <v>224428</v>
      </c>
      <c r="AF72" s="25">
        <f t="shared" si="49"/>
        <v>1405628</v>
      </c>
      <c r="AH72" s="44">
        <f t="shared" si="50"/>
        <v>1385998.882</v>
      </c>
      <c r="AJ72" s="45">
        <f t="shared" si="34"/>
        <v>-2.6833110169461785E-2</v>
      </c>
      <c r="AL72" s="5">
        <f t="shared" si="51"/>
        <v>1204885.1099784859</v>
      </c>
      <c r="AM72" s="5">
        <f t="shared" si="52"/>
        <v>1567112.6540215141</v>
      </c>
      <c r="AN72" s="5" t="str">
        <f t="shared" si="53"/>
        <v/>
      </c>
      <c r="AO72" s="5">
        <f t="shared" si="54"/>
        <v>1428779.52</v>
      </c>
      <c r="AP72" s="5">
        <f t="shared" si="55"/>
        <v>1322944</v>
      </c>
      <c r="AQ72" s="5" t="str">
        <f t="shared" si="56"/>
        <v/>
      </c>
      <c r="AS72" s="39">
        <f t="shared" si="57"/>
        <v>1322944</v>
      </c>
      <c r="AT72" s="5">
        <f t="shared" si="58"/>
        <v>1385998.882</v>
      </c>
      <c r="AU72" s="5">
        <f t="shared" si="59"/>
        <v>1181200</v>
      </c>
      <c r="AV72" s="5">
        <f t="shared" si="60"/>
        <v>1377165.9200181512</v>
      </c>
      <c r="AW72" s="5">
        <f t="shared" si="61"/>
        <v>181113.77202151416</v>
      </c>
      <c r="AX72" s="51">
        <f t="shared" si="62"/>
        <v>0.13067382259368529</v>
      </c>
      <c r="AZ72" s="39">
        <f t="shared" si="63"/>
        <v>1377166</v>
      </c>
      <c r="BA72" s="5">
        <f t="shared" si="64"/>
        <v>261662</v>
      </c>
      <c r="BB72" s="40">
        <f t="shared" si="65"/>
        <v>1638828</v>
      </c>
    </row>
    <row r="73" spans="1:54" ht="30" customHeight="1" x14ac:dyDescent="0.25">
      <c r="A73" s="7">
        <v>71</v>
      </c>
      <c r="B73" s="9" t="s">
        <v>78</v>
      </c>
      <c r="C73" s="1" t="s">
        <v>2</v>
      </c>
      <c r="D73" s="13" t="s">
        <v>391</v>
      </c>
      <c r="E73" s="28">
        <f>713900/1.16</f>
        <v>615431.03448275861</v>
      </c>
      <c r="F73" s="26">
        <f t="shared" si="35"/>
        <v>116931.89655172413</v>
      </c>
      <c r="G73" s="27">
        <f t="shared" si="36"/>
        <v>732362.93103448278</v>
      </c>
      <c r="H73" s="18"/>
      <c r="I73" s="29">
        <v>0</v>
      </c>
      <c r="J73" s="11">
        <f t="shared" si="37"/>
        <v>0</v>
      </c>
      <c r="K73" s="19">
        <f t="shared" si="38"/>
        <v>0</v>
      </c>
      <c r="L73" s="18"/>
      <c r="M73" s="29">
        <v>0</v>
      </c>
      <c r="N73" s="11">
        <f t="shared" si="39"/>
        <v>0</v>
      </c>
      <c r="O73" s="19">
        <f t="shared" si="40"/>
        <v>0</v>
      </c>
      <c r="P73" s="20"/>
      <c r="Q73" s="23">
        <f t="shared" si="33"/>
        <v>205143.67816091955</v>
      </c>
      <c r="R73" s="24">
        <f t="shared" si="41"/>
        <v>0</v>
      </c>
      <c r="S73" s="33">
        <f t="shared" si="42"/>
        <v>615431.03448275861</v>
      </c>
      <c r="T73" s="41"/>
      <c r="U73" s="43">
        <v>711949</v>
      </c>
      <c r="V73" s="42">
        <f t="shared" si="43"/>
        <v>805356.70880000002</v>
      </c>
      <c r="W73" s="35"/>
      <c r="X73" s="36">
        <v>1835930.88</v>
      </c>
      <c r="Y73" s="24">
        <f t="shared" si="44"/>
        <v>348826.86719999998</v>
      </c>
      <c r="Z73" s="25">
        <f t="shared" si="45"/>
        <v>2184757.7472000001</v>
      </c>
      <c r="AA73" s="37">
        <v>1699936</v>
      </c>
      <c r="AB73" s="24">
        <f t="shared" si="46"/>
        <v>322987.84000000003</v>
      </c>
      <c r="AC73" s="38">
        <f t="shared" si="47"/>
        <v>2022923.84</v>
      </c>
      <c r="AD73" s="36">
        <v>1517800</v>
      </c>
      <c r="AE73" s="24">
        <f t="shared" si="48"/>
        <v>288382</v>
      </c>
      <c r="AF73" s="25">
        <f t="shared" si="49"/>
        <v>1806182</v>
      </c>
      <c r="AH73" s="44">
        <f t="shared" si="50"/>
        <v>1464755.8972</v>
      </c>
      <c r="AJ73" s="45">
        <f t="shared" si="34"/>
        <v>1.0573887977931005</v>
      </c>
      <c r="AL73" s="5">
        <f t="shared" si="51"/>
        <v>1006243.2601098706</v>
      </c>
      <c r="AM73" s="5">
        <f t="shared" si="52"/>
        <v>1923268.5342901293</v>
      </c>
      <c r="AN73" s="5" t="str">
        <f t="shared" si="53"/>
        <v/>
      </c>
      <c r="AO73" s="5">
        <f t="shared" si="54"/>
        <v>1835930.88</v>
      </c>
      <c r="AP73" s="5">
        <f t="shared" si="55"/>
        <v>1699936</v>
      </c>
      <c r="AQ73" s="5">
        <f t="shared" si="56"/>
        <v>1517800</v>
      </c>
      <c r="AS73" s="39">
        <f t="shared" si="57"/>
        <v>1517800</v>
      </c>
      <c r="AT73" s="5">
        <f t="shared" si="58"/>
        <v>1464755.8972</v>
      </c>
      <c r="AU73" s="5">
        <f t="shared" si="59"/>
        <v>805356.70880000002</v>
      </c>
      <c r="AV73" s="5">
        <f t="shared" si="60"/>
        <v>1397567.9475203203</v>
      </c>
      <c r="AW73" s="5">
        <f t="shared" si="61"/>
        <v>458512.63709012943</v>
      </c>
      <c r="AX73" s="51">
        <f t="shared" si="62"/>
        <v>0.31303006730787952</v>
      </c>
      <c r="AZ73" s="39">
        <f t="shared" si="63"/>
        <v>1397568</v>
      </c>
      <c r="BA73" s="5">
        <f t="shared" si="64"/>
        <v>265538</v>
      </c>
      <c r="BB73" s="40">
        <f t="shared" si="65"/>
        <v>1663106</v>
      </c>
    </row>
    <row r="74" spans="1:54" ht="30" customHeight="1" x14ac:dyDescent="0.25">
      <c r="A74" s="7">
        <v>72</v>
      </c>
      <c r="B74" s="9" t="s">
        <v>389</v>
      </c>
      <c r="C74" s="1" t="s">
        <v>2</v>
      </c>
      <c r="D74" s="13"/>
      <c r="E74" s="28">
        <v>0</v>
      </c>
      <c r="F74" s="26">
        <f t="shared" si="35"/>
        <v>0</v>
      </c>
      <c r="G74" s="27">
        <f t="shared" si="36"/>
        <v>0</v>
      </c>
      <c r="H74" s="18"/>
      <c r="I74" s="29">
        <v>0</v>
      </c>
      <c r="J74" s="11">
        <f t="shared" si="37"/>
        <v>0</v>
      </c>
      <c r="K74" s="19">
        <f t="shared" si="38"/>
        <v>0</v>
      </c>
      <c r="L74" s="18"/>
      <c r="M74" s="29">
        <v>0</v>
      </c>
      <c r="N74" s="11">
        <f t="shared" si="39"/>
        <v>0</v>
      </c>
      <c r="O74" s="19">
        <f t="shared" si="40"/>
        <v>0</v>
      </c>
      <c r="P74" s="20"/>
      <c r="Q74" s="23">
        <f t="shared" si="33"/>
        <v>0</v>
      </c>
      <c r="R74" s="24">
        <f t="shared" si="41"/>
        <v>0</v>
      </c>
      <c r="S74" s="33">
        <f t="shared" si="42"/>
        <v>0</v>
      </c>
      <c r="T74" s="41"/>
      <c r="U74" s="43">
        <v>41143</v>
      </c>
      <c r="V74" s="42">
        <f t="shared" si="43"/>
        <v>46540.961600000002</v>
      </c>
      <c r="W74" s="35"/>
      <c r="X74" s="36">
        <v>94106.880000000005</v>
      </c>
      <c r="Y74" s="24">
        <f t="shared" si="44"/>
        <v>17880.307200000003</v>
      </c>
      <c r="Z74" s="25">
        <f t="shared" si="45"/>
        <v>111987.18720000001</v>
      </c>
      <c r="AA74" s="37">
        <v>87136</v>
      </c>
      <c r="AB74" s="24">
        <f t="shared" si="46"/>
        <v>16555.84</v>
      </c>
      <c r="AC74" s="38">
        <f t="shared" si="47"/>
        <v>103691.84</v>
      </c>
      <c r="AD74" s="36">
        <v>77800</v>
      </c>
      <c r="AE74" s="24">
        <f t="shared" si="48"/>
        <v>14782</v>
      </c>
      <c r="AF74" s="25">
        <f t="shared" si="49"/>
        <v>92582</v>
      </c>
      <c r="AH74" s="44">
        <f t="shared" si="50"/>
        <v>76395.960400000011</v>
      </c>
      <c r="AJ74" s="45">
        <f t="shared" si="34"/>
        <v>0.85683981236176288</v>
      </c>
      <c r="AL74" s="5">
        <f t="shared" si="51"/>
        <v>55401.37852567192</v>
      </c>
      <c r="AM74" s="5">
        <f t="shared" si="52"/>
        <v>97390.542274328094</v>
      </c>
      <c r="AN74" s="5" t="str">
        <f t="shared" si="53"/>
        <v/>
      </c>
      <c r="AO74" s="5">
        <f t="shared" si="54"/>
        <v>94106.880000000005</v>
      </c>
      <c r="AP74" s="5">
        <f t="shared" si="55"/>
        <v>87136</v>
      </c>
      <c r="AQ74" s="5">
        <f t="shared" si="56"/>
        <v>77800</v>
      </c>
      <c r="AS74" s="39">
        <f t="shared" si="57"/>
        <v>77800</v>
      </c>
      <c r="AT74" s="5">
        <f t="shared" si="58"/>
        <v>76395.960400000011</v>
      </c>
      <c r="AU74" s="5">
        <f t="shared" si="59"/>
        <v>46540.961600000002</v>
      </c>
      <c r="AV74" s="5">
        <f t="shared" si="60"/>
        <v>73817.356079828343</v>
      </c>
      <c r="AW74" s="5">
        <f t="shared" si="61"/>
        <v>20994.581874328091</v>
      </c>
      <c r="AX74" s="51">
        <f t="shared" si="62"/>
        <v>0.27481272261521417</v>
      </c>
      <c r="AZ74" s="39">
        <f t="shared" si="63"/>
        <v>73817</v>
      </c>
      <c r="BA74" s="5">
        <f t="shared" si="64"/>
        <v>14025</v>
      </c>
      <c r="BB74" s="40">
        <f t="shared" si="65"/>
        <v>87842</v>
      </c>
    </row>
    <row r="75" spans="1:54" ht="30" customHeight="1" x14ac:dyDescent="0.25">
      <c r="A75" s="7">
        <v>73</v>
      </c>
      <c r="B75" s="9" t="s">
        <v>79</v>
      </c>
      <c r="C75" s="1" t="s">
        <v>2</v>
      </c>
      <c r="D75" s="13"/>
      <c r="E75" s="28">
        <v>0</v>
      </c>
      <c r="F75" s="26">
        <f t="shared" si="35"/>
        <v>0</v>
      </c>
      <c r="G75" s="27">
        <f t="shared" si="36"/>
        <v>0</v>
      </c>
      <c r="H75" s="18"/>
      <c r="I75" s="29">
        <v>0</v>
      </c>
      <c r="J75" s="11">
        <f t="shared" si="37"/>
        <v>0</v>
      </c>
      <c r="K75" s="19">
        <f t="shared" si="38"/>
        <v>0</v>
      </c>
      <c r="L75" s="18"/>
      <c r="M75" s="29">
        <v>0</v>
      </c>
      <c r="N75" s="11">
        <f t="shared" si="39"/>
        <v>0</v>
      </c>
      <c r="O75" s="19">
        <f t="shared" si="40"/>
        <v>0</v>
      </c>
      <c r="P75" s="20"/>
      <c r="Q75" s="23">
        <f t="shared" si="33"/>
        <v>0</v>
      </c>
      <c r="R75" s="24">
        <f t="shared" si="41"/>
        <v>0</v>
      </c>
      <c r="S75" s="33">
        <f t="shared" si="42"/>
        <v>0</v>
      </c>
      <c r="T75" s="41"/>
      <c r="U75" s="43">
        <v>63200</v>
      </c>
      <c r="V75" s="42">
        <f t="shared" si="43"/>
        <v>71491.839999999997</v>
      </c>
      <c r="W75" s="35"/>
      <c r="X75" s="36">
        <v>173940.48000000001</v>
      </c>
      <c r="Y75" s="24">
        <f t="shared" si="44"/>
        <v>33048.691200000001</v>
      </c>
      <c r="Z75" s="25">
        <f t="shared" si="45"/>
        <v>206989.17120000001</v>
      </c>
      <c r="AA75" s="37">
        <v>161056</v>
      </c>
      <c r="AB75" s="24">
        <f t="shared" si="46"/>
        <v>30600.639999999999</v>
      </c>
      <c r="AC75" s="38">
        <f t="shared" si="47"/>
        <v>191656.64</v>
      </c>
      <c r="AD75" s="36">
        <v>143800</v>
      </c>
      <c r="AE75" s="24">
        <f t="shared" si="48"/>
        <v>27322</v>
      </c>
      <c r="AF75" s="25">
        <f t="shared" si="49"/>
        <v>171122</v>
      </c>
      <c r="AH75" s="44">
        <f t="shared" si="50"/>
        <v>137572.08000000002</v>
      </c>
      <c r="AJ75" s="45">
        <f t="shared" si="34"/>
        <v>1.1767734177215192</v>
      </c>
      <c r="AL75" s="5">
        <f t="shared" si="51"/>
        <v>91820.795416539477</v>
      </c>
      <c r="AM75" s="5">
        <f t="shared" si="52"/>
        <v>183323.36458346056</v>
      </c>
      <c r="AN75" s="5" t="str">
        <f t="shared" si="53"/>
        <v/>
      </c>
      <c r="AO75" s="5">
        <f t="shared" si="54"/>
        <v>173940.48000000001</v>
      </c>
      <c r="AP75" s="5">
        <f t="shared" si="55"/>
        <v>161056</v>
      </c>
      <c r="AQ75" s="5">
        <f t="shared" si="56"/>
        <v>143800</v>
      </c>
      <c r="AS75" s="39">
        <f t="shared" si="57"/>
        <v>143800</v>
      </c>
      <c r="AT75" s="5">
        <f t="shared" si="58"/>
        <v>137572.08000000002</v>
      </c>
      <c r="AU75" s="5">
        <f t="shared" si="59"/>
        <v>71491.839999999997</v>
      </c>
      <c r="AV75" s="5">
        <f t="shared" si="60"/>
        <v>130271.14592789803</v>
      </c>
      <c r="AW75" s="5">
        <f t="shared" si="61"/>
        <v>45751.28458346054</v>
      </c>
      <c r="AX75" s="51">
        <f t="shared" si="62"/>
        <v>0.33256227995869897</v>
      </c>
      <c r="AZ75" s="39">
        <f t="shared" si="63"/>
        <v>130271</v>
      </c>
      <c r="BA75" s="5">
        <f t="shared" si="64"/>
        <v>24751</v>
      </c>
      <c r="BB75" s="40">
        <f t="shared" si="65"/>
        <v>155022</v>
      </c>
    </row>
    <row r="76" spans="1:54" ht="30" customHeight="1" x14ac:dyDescent="0.25">
      <c r="A76" s="7">
        <v>74</v>
      </c>
      <c r="B76" s="9" t="s">
        <v>80</v>
      </c>
      <c r="C76" s="1" t="s">
        <v>2</v>
      </c>
      <c r="D76" s="13"/>
      <c r="E76" s="28">
        <v>0</v>
      </c>
      <c r="F76" s="26">
        <f t="shared" si="35"/>
        <v>0</v>
      </c>
      <c r="G76" s="27">
        <f t="shared" si="36"/>
        <v>0</v>
      </c>
      <c r="H76" s="18"/>
      <c r="I76" s="29">
        <v>0</v>
      </c>
      <c r="J76" s="11">
        <f t="shared" si="37"/>
        <v>0</v>
      </c>
      <c r="K76" s="19">
        <f t="shared" si="38"/>
        <v>0</v>
      </c>
      <c r="L76" s="18"/>
      <c r="M76" s="29">
        <v>0</v>
      </c>
      <c r="N76" s="11">
        <f t="shared" si="39"/>
        <v>0</v>
      </c>
      <c r="O76" s="19">
        <f t="shared" si="40"/>
        <v>0</v>
      </c>
      <c r="P76" s="20"/>
      <c r="Q76" s="23">
        <f t="shared" si="33"/>
        <v>0</v>
      </c>
      <c r="R76" s="24">
        <f t="shared" si="41"/>
        <v>0</v>
      </c>
      <c r="S76" s="33">
        <f t="shared" si="42"/>
        <v>0</v>
      </c>
      <c r="T76" s="41"/>
      <c r="U76" s="43">
        <v>76450</v>
      </c>
      <c r="V76" s="42">
        <f t="shared" si="43"/>
        <v>86480.24</v>
      </c>
      <c r="W76" s="35"/>
      <c r="X76" s="36">
        <v>190874.88</v>
      </c>
      <c r="Y76" s="24">
        <f t="shared" si="44"/>
        <v>36266.227200000001</v>
      </c>
      <c r="Z76" s="25">
        <f t="shared" si="45"/>
        <v>227141.1072</v>
      </c>
      <c r="AA76" s="37">
        <v>176736</v>
      </c>
      <c r="AB76" s="24">
        <f t="shared" si="46"/>
        <v>33579.839999999997</v>
      </c>
      <c r="AC76" s="38">
        <f t="shared" si="47"/>
        <v>210315.84</v>
      </c>
      <c r="AD76" s="36">
        <v>157800</v>
      </c>
      <c r="AE76" s="24">
        <f t="shared" si="48"/>
        <v>29982</v>
      </c>
      <c r="AF76" s="25">
        <f t="shared" si="49"/>
        <v>187782</v>
      </c>
      <c r="AH76" s="44">
        <f t="shared" si="50"/>
        <v>152972.78</v>
      </c>
      <c r="AJ76" s="45">
        <f t="shared" si="34"/>
        <v>1.000951994767822</v>
      </c>
      <c r="AL76" s="5">
        <f t="shared" si="51"/>
        <v>106619.71560019135</v>
      </c>
      <c r="AM76" s="5">
        <f t="shared" si="52"/>
        <v>199325.84439980864</v>
      </c>
      <c r="AN76" s="5" t="str">
        <f t="shared" si="53"/>
        <v/>
      </c>
      <c r="AO76" s="5">
        <f t="shared" si="54"/>
        <v>190874.88</v>
      </c>
      <c r="AP76" s="5">
        <f t="shared" si="55"/>
        <v>176736</v>
      </c>
      <c r="AQ76" s="5">
        <f t="shared" si="56"/>
        <v>157800</v>
      </c>
      <c r="AS76" s="39">
        <f t="shared" si="57"/>
        <v>157800</v>
      </c>
      <c r="AT76" s="5">
        <f t="shared" si="58"/>
        <v>152972.78</v>
      </c>
      <c r="AU76" s="5">
        <f t="shared" si="59"/>
        <v>86480.24</v>
      </c>
      <c r="AV76" s="5">
        <f t="shared" si="60"/>
        <v>146478.68110205661</v>
      </c>
      <c r="AW76" s="5">
        <f t="shared" si="61"/>
        <v>46353.064399808645</v>
      </c>
      <c r="AX76" s="51">
        <f t="shared" si="62"/>
        <v>0.30301511419096028</v>
      </c>
      <c r="AZ76" s="39">
        <f t="shared" si="63"/>
        <v>146479</v>
      </c>
      <c r="BA76" s="5">
        <f t="shared" si="64"/>
        <v>27831</v>
      </c>
      <c r="BB76" s="40">
        <f t="shared" si="65"/>
        <v>174310</v>
      </c>
    </row>
    <row r="77" spans="1:54" ht="30" customHeight="1" x14ac:dyDescent="0.25">
      <c r="A77" s="7">
        <v>75</v>
      </c>
      <c r="B77" s="9" t="s">
        <v>388</v>
      </c>
      <c r="C77" s="1" t="s">
        <v>2</v>
      </c>
      <c r="D77" s="13" t="s">
        <v>392</v>
      </c>
      <c r="E77" s="28">
        <f>473800/1.19</f>
        <v>398151.26050420169</v>
      </c>
      <c r="F77" s="26">
        <f t="shared" si="35"/>
        <v>75648.73949579832</v>
      </c>
      <c r="G77" s="27">
        <f t="shared" si="36"/>
        <v>473800</v>
      </c>
      <c r="H77" s="18"/>
      <c r="I77" s="29">
        <v>0</v>
      </c>
      <c r="J77" s="11">
        <f t="shared" si="37"/>
        <v>0</v>
      </c>
      <c r="K77" s="19">
        <f t="shared" si="38"/>
        <v>0</v>
      </c>
      <c r="L77" s="18"/>
      <c r="M77" s="29">
        <v>0</v>
      </c>
      <c r="N77" s="11">
        <f t="shared" si="39"/>
        <v>0</v>
      </c>
      <c r="O77" s="19">
        <f t="shared" si="40"/>
        <v>0</v>
      </c>
      <c r="P77" s="20"/>
      <c r="Q77" s="23">
        <f t="shared" si="33"/>
        <v>132717.0868347339</v>
      </c>
      <c r="R77" s="24">
        <f t="shared" si="41"/>
        <v>0</v>
      </c>
      <c r="S77" s="33">
        <f t="shared" si="42"/>
        <v>398151.26050420169</v>
      </c>
      <c r="T77" s="41"/>
      <c r="U77" s="43">
        <v>434900</v>
      </c>
      <c r="V77" s="42">
        <f t="shared" si="43"/>
        <v>491958.88</v>
      </c>
      <c r="W77" s="35"/>
      <c r="X77" s="36">
        <v>1145733.1200000001</v>
      </c>
      <c r="Y77" s="24">
        <f t="shared" si="44"/>
        <v>217689.29280000002</v>
      </c>
      <c r="Z77" s="25">
        <f t="shared" si="45"/>
        <v>1363422.4128</v>
      </c>
      <c r="AA77" s="37">
        <v>1060864</v>
      </c>
      <c r="AB77" s="24">
        <f t="shared" si="46"/>
        <v>201564.16</v>
      </c>
      <c r="AC77" s="38">
        <f t="shared" si="47"/>
        <v>1262428.1599999999</v>
      </c>
      <c r="AD77" s="36">
        <v>947200</v>
      </c>
      <c r="AE77" s="24">
        <f t="shared" si="48"/>
        <v>179968</v>
      </c>
      <c r="AF77" s="25">
        <f t="shared" si="49"/>
        <v>1127168</v>
      </c>
      <c r="AH77" s="44">
        <f t="shared" si="50"/>
        <v>911439</v>
      </c>
      <c r="AJ77" s="45">
        <f t="shared" si="34"/>
        <v>1.0957438491607265</v>
      </c>
      <c r="AL77" s="5">
        <f t="shared" si="51"/>
        <v>620197.98555332271</v>
      </c>
      <c r="AM77" s="5">
        <f t="shared" si="52"/>
        <v>1202680.0144466772</v>
      </c>
      <c r="AN77" s="5" t="str">
        <f t="shared" si="53"/>
        <v/>
      </c>
      <c r="AO77" s="5">
        <f t="shared" si="54"/>
        <v>1145733.1200000001</v>
      </c>
      <c r="AP77" s="5">
        <f t="shared" si="55"/>
        <v>1060864</v>
      </c>
      <c r="AQ77" s="5">
        <f t="shared" si="56"/>
        <v>947200</v>
      </c>
      <c r="AS77" s="39">
        <f t="shared" si="57"/>
        <v>947200</v>
      </c>
      <c r="AT77" s="5">
        <f t="shared" si="58"/>
        <v>911439</v>
      </c>
      <c r="AU77" s="5">
        <f t="shared" si="59"/>
        <v>491958.88</v>
      </c>
      <c r="AV77" s="5">
        <f t="shared" si="60"/>
        <v>867517.84739534778</v>
      </c>
      <c r="AW77" s="5">
        <f t="shared" si="61"/>
        <v>291241.01444667729</v>
      </c>
      <c r="AX77" s="51">
        <f t="shared" si="62"/>
        <v>0.31953977660235877</v>
      </c>
      <c r="AZ77" s="39">
        <f t="shared" si="63"/>
        <v>867518</v>
      </c>
      <c r="BA77" s="5">
        <f t="shared" si="64"/>
        <v>164828</v>
      </c>
      <c r="BB77" s="40">
        <f t="shared" si="65"/>
        <v>1032346</v>
      </c>
    </row>
    <row r="78" spans="1:54" ht="30" customHeight="1" x14ac:dyDescent="0.25">
      <c r="A78" s="7">
        <v>76</v>
      </c>
      <c r="B78" s="9" t="s">
        <v>385</v>
      </c>
      <c r="C78" s="1" t="s">
        <v>2</v>
      </c>
      <c r="D78" s="13"/>
      <c r="E78" s="28">
        <v>0</v>
      </c>
      <c r="F78" s="26">
        <f t="shared" si="35"/>
        <v>0</v>
      </c>
      <c r="G78" s="27">
        <f t="shared" si="36"/>
        <v>0</v>
      </c>
      <c r="H78" s="18"/>
      <c r="I78" s="29">
        <v>0</v>
      </c>
      <c r="J78" s="11">
        <f t="shared" si="37"/>
        <v>0</v>
      </c>
      <c r="K78" s="19">
        <f t="shared" si="38"/>
        <v>0</v>
      </c>
      <c r="L78" s="18"/>
      <c r="M78" s="29">
        <v>0</v>
      </c>
      <c r="N78" s="11">
        <f t="shared" si="39"/>
        <v>0</v>
      </c>
      <c r="O78" s="19">
        <f t="shared" si="40"/>
        <v>0</v>
      </c>
      <c r="P78" s="20"/>
      <c r="Q78" s="23">
        <f t="shared" si="33"/>
        <v>0</v>
      </c>
      <c r="R78" s="24">
        <f t="shared" si="41"/>
        <v>0</v>
      </c>
      <c r="S78" s="33">
        <f t="shared" si="42"/>
        <v>0</v>
      </c>
      <c r="T78" s="41"/>
      <c r="U78" s="43">
        <v>54760</v>
      </c>
      <c r="V78" s="42">
        <f t="shared" si="43"/>
        <v>61944.512000000002</v>
      </c>
      <c r="W78" s="35"/>
      <c r="X78" s="36">
        <v>120597.12</v>
      </c>
      <c r="Y78" s="24">
        <f t="shared" si="44"/>
        <v>22913.452799999999</v>
      </c>
      <c r="Z78" s="25">
        <f t="shared" si="45"/>
        <v>143510.57279999999</v>
      </c>
      <c r="AA78" s="37">
        <v>111664</v>
      </c>
      <c r="AB78" s="24">
        <f t="shared" si="46"/>
        <v>21216.16</v>
      </c>
      <c r="AC78" s="38">
        <f t="shared" si="47"/>
        <v>132880.16</v>
      </c>
      <c r="AD78" s="36">
        <v>99700</v>
      </c>
      <c r="AE78" s="24">
        <f t="shared" si="48"/>
        <v>18943</v>
      </c>
      <c r="AF78" s="25">
        <f t="shared" si="49"/>
        <v>118643</v>
      </c>
      <c r="AH78" s="44">
        <f t="shared" si="50"/>
        <v>98476.407999999996</v>
      </c>
      <c r="AJ78" s="45">
        <f t="shared" si="34"/>
        <v>0.7983273922571219</v>
      </c>
      <c r="AL78" s="5">
        <f t="shared" si="51"/>
        <v>72660.94051193069</v>
      </c>
      <c r="AM78" s="5">
        <f t="shared" si="52"/>
        <v>124291.8754880693</v>
      </c>
      <c r="AN78" s="5" t="str">
        <f t="shared" si="53"/>
        <v/>
      </c>
      <c r="AO78" s="5">
        <f t="shared" si="54"/>
        <v>120597.12</v>
      </c>
      <c r="AP78" s="5">
        <f t="shared" si="55"/>
        <v>111664</v>
      </c>
      <c r="AQ78" s="5">
        <f t="shared" si="56"/>
        <v>99700</v>
      </c>
      <c r="AS78" s="39">
        <f t="shared" si="57"/>
        <v>99700</v>
      </c>
      <c r="AT78" s="5">
        <f t="shared" si="58"/>
        <v>98476.407999999996</v>
      </c>
      <c r="AU78" s="5">
        <f t="shared" si="59"/>
        <v>61944.512000000002</v>
      </c>
      <c r="AV78" s="5">
        <f t="shared" si="60"/>
        <v>95496.406146855326</v>
      </c>
      <c r="AW78" s="5">
        <f t="shared" si="61"/>
        <v>25815.467488069309</v>
      </c>
      <c r="AX78" s="51">
        <f t="shared" si="62"/>
        <v>0.26214875229881773</v>
      </c>
      <c r="AZ78" s="39">
        <f t="shared" si="63"/>
        <v>95496</v>
      </c>
      <c r="BA78" s="5">
        <f t="shared" si="64"/>
        <v>18144</v>
      </c>
      <c r="BB78" s="40">
        <f t="shared" si="65"/>
        <v>113640</v>
      </c>
    </row>
    <row r="79" spans="1:54" ht="30" customHeight="1" x14ac:dyDescent="0.25">
      <c r="A79" s="7">
        <v>77</v>
      </c>
      <c r="B79" s="9" t="s">
        <v>81</v>
      </c>
      <c r="C79" s="1" t="s">
        <v>2</v>
      </c>
      <c r="D79" s="13"/>
      <c r="E79" s="28">
        <v>0</v>
      </c>
      <c r="F79" s="26">
        <f t="shared" si="35"/>
        <v>0</v>
      </c>
      <c r="G79" s="27">
        <f t="shared" si="36"/>
        <v>0</v>
      </c>
      <c r="H79" s="18"/>
      <c r="I79" s="29">
        <v>0</v>
      </c>
      <c r="J79" s="11">
        <f t="shared" si="37"/>
        <v>0</v>
      </c>
      <c r="K79" s="19">
        <f t="shared" si="38"/>
        <v>0</v>
      </c>
      <c r="L79" s="18"/>
      <c r="M79" s="29">
        <v>0</v>
      </c>
      <c r="N79" s="11">
        <f t="shared" si="39"/>
        <v>0</v>
      </c>
      <c r="O79" s="19">
        <f t="shared" si="40"/>
        <v>0</v>
      </c>
      <c r="P79" s="20"/>
      <c r="Q79" s="23">
        <f t="shared" si="33"/>
        <v>0</v>
      </c>
      <c r="R79" s="24">
        <f t="shared" si="41"/>
        <v>0</v>
      </c>
      <c r="S79" s="33">
        <f t="shared" si="42"/>
        <v>0</v>
      </c>
      <c r="T79" s="41"/>
      <c r="U79" s="43">
        <v>34900</v>
      </c>
      <c r="V79" s="42">
        <f t="shared" si="43"/>
        <v>39478.879999999997</v>
      </c>
      <c r="W79" s="35"/>
      <c r="X79" s="36">
        <v>57818.879999999997</v>
      </c>
      <c r="Y79" s="24">
        <f t="shared" si="44"/>
        <v>10985.5872</v>
      </c>
      <c r="Z79" s="25">
        <f t="shared" si="45"/>
        <v>68804.467199999999</v>
      </c>
      <c r="AA79" s="37">
        <v>53536</v>
      </c>
      <c r="AB79" s="24">
        <f t="shared" si="46"/>
        <v>10171.84</v>
      </c>
      <c r="AC79" s="38">
        <f t="shared" si="47"/>
        <v>63707.839999999997</v>
      </c>
      <c r="AD79" s="36">
        <v>47800</v>
      </c>
      <c r="AE79" s="24">
        <f t="shared" si="48"/>
        <v>9082</v>
      </c>
      <c r="AF79" s="25">
        <f t="shared" si="49"/>
        <v>56882</v>
      </c>
      <c r="AH79" s="44">
        <f t="shared" si="50"/>
        <v>49658.44</v>
      </c>
      <c r="AJ79" s="45">
        <f t="shared" si="34"/>
        <v>0.42287793696275078</v>
      </c>
      <c r="AL79" s="5">
        <f t="shared" si="51"/>
        <v>41727.372531401175</v>
      </c>
      <c r="AM79" s="5">
        <f t="shared" si="52"/>
        <v>57589.507468598829</v>
      </c>
      <c r="AN79" s="5" t="str">
        <f t="shared" si="53"/>
        <v/>
      </c>
      <c r="AO79" s="5" t="str">
        <f t="shared" si="54"/>
        <v/>
      </c>
      <c r="AP79" s="5">
        <f t="shared" si="55"/>
        <v>53536</v>
      </c>
      <c r="AQ79" s="5">
        <f t="shared" si="56"/>
        <v>47800</v>
      </c>
      <c r="AS79" s="39">
        <f t="shared" si="57"/>
        <v>47800</v>
      </c>
      <c r="AT79" s="5">
        <f t="shared" si="58"/>
        <v>49658.44</v>
      </c>
      <c r="AU79" s="5">
        <f t="shared" si="59"/>
        <v>39478.879999999997</v>
      </c>
      <c r="AV79" s="5">
        <f t="shared" si="60"/>
        <v>49161.721082639349</v>
      </c>
      <c r="AW79" s="5">
        <f t="shared" si="61"/>
        <v>7931.0674685988297</v>
      </c>
      <c r="AX79" s="51">
        <f t="shared" si="62"/>
        <v>0.15971237655872456</v>
      </c>
      <c r="AZ79" s="39">
        <f t="shared" si="63"/>
        <v>49162</v>
      </c>
      <c r="BA79" s="5">
        <f t="shared" si="64"/>
        <v>9341</v>
      </c>
      <c r="BB79" s="40">
        <f t="shared" si="65"/>
        <v>58503</v>
      </c>
    </row>
    <row r="80" spans="1:54" ht="30" customHeight="1" x14ac:dyDescent="0.25">
      <c r="A80" s="7">
        <v>78</v>
      </c>
      <c r="B80" s="9" t="s">
        <v>82</v>
      </c>
      <c r="C80" s="1" t="s">
        <v>2</v>
      </c>
      <c r="D80" s="13"/>
      <c r="E80" s="28">
        <v>0</v>
      </c>
      <c r="F80" s="26">
        <f t="shared" si="35"/>
        <v>0</v>
      </c>
      <c r="G80" s="27">
        <f t="shared" si="36"/>
        <v>0</v>
      </c>
      <c r="H80" s="18"/>
      <c r="I80" s="29">
        <v>0</v>
      </c>
      <c r="J80" s="11">
        <f t="shared" si="37"/>
        <v>0</v>
      </c>
      <c r="K80" s="19">
        <f t="shared" si="38"/>
        <v>0</v>
      </c>
      <c r="L80" s="18"/>
      <c r="M80" s="29">
        <v>0</v>
      </c>
      <c r="N80" s="11">
        <f t="shared" si="39"/>
        <v>0</v>
      </c>
      <c r="O80" s="19">
        <f t="shared" si="40"/>
        <v>0</v>
      </c>
      <c r="P80" s="20"/>
      <c r="Q80" s="23">
        <f t="shared" si="33"/>
        <v>0</v>
      </c>
      <c r="R80" s="24">
        <f t="shared" si="41"/>
        <v>0</v>
      </c>
      <c r="S80" s="33">
        <f t="shared" si="42"/>
        <v>0</v>
      </c>
      <c r="T80" s="41"/>
      <c r="U80" s="43">
        <v>54900</v>
      </c>
      <c r="V80" s="42">
        <f t="shared" si="43"/>
        <v>62102.879999999997</v>
      </c>
      <c r="W80" s="35"/>
      <c r="X80" s="36">
        <v>118298.88</v>
      </c>
      <c r="Y80" s="24">
        <f t="shared" si="44"/>
        <v>22476.787200000002</v>
      </c>
      <c r="Z80" s="25">
        <f t="shared" si="45"/>
        <v>140775.6672</v>
      </c>
      <c r="AA80" s="37">
        <v>109536</v>
      </c>
      <c r="AB80" s="24">
        <f t="shared" si="46"/>
        <v>20811.84</v>
      </c>
      <c r="AC80" s="38">
        <f t="shared" si="47"/>
        <v>130347.84</v>
      </c>
      <c r="AD80" s="36">
        <v>97800</v>
      </c>
      <c r="AE80" s="24">
        <f t="shared" si="48"/>
        <v>18582</v>
      </c>
      <c r="AF80" s="25">
        <f t="shared" si="49"/>
        <v>116382</v>
      </c>
      <c r="AH80" s="44">
        <f t="shared" si="50"/>
        <v>96934.44</v>
      </c>
      <c r="AJ80" s="45">
        <f t="shared" si="34"/>
        <v>0.76565464480874323</v>
      </c>
      <c r="AL80" s="5">
        <f t="shared" si="51"/>
        <v>72241.489743604965</v>
      </c>
      <c r="AM80" s="5">
        <f t="shared" si="52"/>
        <v>121627.39025639504</v>
      </c>
      <c r="AN80" s="5" t="str">
        <f t="shared" si="53"/>
        <v/>
      </c>
      <c r="AO80" s="5">
        <f t="shared" si="54"/>
        <v>118298.88</v>
      </c>
      <c r="AP80" s="5">
        <f t="shared" si="55"/>
        <v>109536</v>
      </c>
      <c r="AQ80" s="5">
        <f t="shared" si="56"/>
        <v>97800</v>
      </c>
      <c r="AS80" s="39">
        <f t="shared" si="57"/>
        <v>97800</v>
      </c>
      <c r="AT80" s="5">
        <f t="shared" si="58"/>
        <v>96934.44</v>
      </c>
      <c r="AU80" s="5">
        <f t="shared" si="59"/>
        <v>62102.879999999997</v>
      </c>
      <c r="AV80" s="5">
        <f t="shared" si="60"/>
        <v>94188.314772522252</v>
      </c>
      <c r="AW80" s="5">
        <f t="shared" si="61"/>
        <v>24692.950256395034</v>
      </c>
      <c r="AX80" s="51">
        <f t="shared" si="62"/>
        <v>0.25473866931500333</v>
      </c>
      <c r="AZ80" s="39">
        <f t="shared" si="63"/>
        <v>94188</v>
      </c>
      <c r="BA80" s="5">
        <f t="shared" si="64"/>
        <v>17896</v>
      </c>
      <c r="BB80" s="40">
        <f t="shared" si="65"/>
        <v>112084</v>
      </c>
    </row>
    <row r="81" spans="1:54" ht="30" customHeight="1" x14ac:dyDescent="0.25">
      <c r="A81" s="7">
        <v>79</v>
      </c>
      <c r="B81" s="9" t="s">
        <v>83</v>
      </c>
      <c r="C81" s="1" t="s">
        <v>2</v>
      </c>
      <c r="D81" s="13"/>
      <c r="E81" s="28">
        <v>0</v>
      </c>
      <c r="F81" s="26">
        <f t="shared" si="35"/>
        <v>0</v>
      </c>
      <c r="G81" s="27">
        <f t="shared" si="36"/>
        <v>0</v>
      </c>
      <c r="H81" s="18"/>
      <c r="I81" s="29">
        <v>0</v>
      </c>
      <c r="J81" s="11">
        <f t="shared" si="37"/>
        <v>0</v>
      </c>
      <c r="K81" s="19">
        <f t="shared" si="38"/>
        <v>0</v>
      </c>
      <c r="L81" s="18"/>
      <c r="M81" s="29">
        <v>0</v>
      </c>
      <c r="N81" s="11">
        <f t="shared" si="39"/>
        <v>0</v>
      </c>
      <c r="O81" s="19">
        <f t="shared" si="40"/>
        <v>0</v>
      </c>
      <c r="P81" s="20"/>
      <c r="Q81" s="23">
        <f t="shared" si="33"/>
        <v>0</v>
      </c>
      <c r="R81" s="24">
        <f t="shared" si="41"/>
        <v>0</v>
      </c>
      <c r="S81" s="33">
        <f t="shared" si="42"/>
        <v>0</v>
      </c>
      <c r="T81" s="41"/>
      <c r="U81" s="43">
        <v>64826</v>
      </c>
      <c r="V81" s="42">
        <f t="shared" si="43"/>
        <v>73331.171199999997</v>
      </c>
      <c r="W81" s="35"/>
      <c r="X81" s="36">
        <v>75479.039999999994</v>
      </c>
      <c r="Y81" s="24">
        <f t="shared" si="44"/>
        <v>14341.017599999997</v>
      </c>
      <c r="Z81" s="25">
        <f t="shared" si="45"/>
        <v>89820.057599999986</v>
      </c>
      <c r="AA81" s="37">
        <v>69888</v>
      </c>
      <c r="AB81" s="24">
        <f t="shared" si="46"/>
        <v>13278.72</v>
      </c>
      <c r="AC81" s="38">
        <f t="shared" si="47"/>
        <v>83166.720000000001</v>
      </c>
      <c r="AD81" s="36">
        <v>62400</v>
      </c>
      <c r="AE81" s="24">
        <f t="shared" si="48"/>
        <v>11856</v>
      </c>
      <c r="AF81" s="25">
        <f t="shared" si="49"/>
        <v>74256</v>
      </c>
      <c r="AH81" s="44">
        <f t="shared" si="50"/>
        <v>70274.552800000005</v>
      </c>
      <c r="AJ81" s="45">
        <f t="shared" si="34"/>
        <v>8.4048881621571661E-2</v>
      </c>
      <c r="AL81" s="5">
        <f t="shared" si="51"/>
        <v>64541.967347072212</v>
      </c>
      <c r="AM81" s="5">
        <f t="shared" si="52"/>
        <v>76007.138252927791</v>
      </c>
      <c r="AN81" s="5">
        <f t="shared" si="53"/>
        <v>73331.171199999997</v>
      </c>
      <c r="AO81" s="5">
        <f t="shared" si="54"/>
        <v>75479.039999999994</v>
      </c>
      <c r="AP81" s="5">
        <f t="shared" si="55"/>
        <v>69888</v>
      </c>
      <c r="AQ81" s="5" t="str">
        <f t="shared" si="56"/>
        <v/>
      </c>
      <c r="AS81" s="39">
        <f t="shared" si="57"/>
        <v>69888</v>
      </c>
      <c r="AT81" s="5">
        <f t="shared" si="58"/>
        <v>70274.552800000005</v>
      </c>
      <c r="AU81" s="5">
        <f t="shared" si="59"/>
        <v>62400</v>
      </c>
      <c r="AV81" s="5">
        <f t="shared" si="60"/>
        <v>70093.145174287813</v>
      </c>
      <c r="AW81" s="5">
        <f t="shared" si="61"/>
        <v>5732.5854529277913</v>
      </c>
      <c r="AX81" s="51">
        <f t="shared" si="62"/>
        <v>8.1574129247646968E-2</v>
      </c>
      <c r="AZ81" s="39">
        <f t="shared" si="63"/>
        <v>70093</v>
      </c>
      <c r="BA81" s="5">
        <f t="shared" si="64"/>
        <v>13318</v>
      </c>
      <c r="BB81" s="40">
        <f t="shared" si="65"/>
        <v>83411</v>
      </c>
    </row>
    <row r="82" spans="1:54" ht="30" customHeight="1" x14ac:dyDescent="0.25">
      <c r="A82" s="7">
        <v>80</v>
      </c>
      <c r="B82" s="9" t="s">
        <v>84</v>
      </c>
      <c r="C82" s="1" t="s">
        <v>2</v>
      </c>
      <c r="D82" s="13"/>
      <c r="E82" s="28">
        <v>0</v>
      </c>
      <c r="F82" s="26">
        <f t="shared" si="35"/>
        <v>0</v>
      </c>
      <c r="G82" s="27">
        <f t="shared" si="36"/>
        <v>0</v>
      </c>
      <c r="H82" s="18"/>
      <c r="I82" s="29">
        <v>0</v>
      </c>
      <c r="J82" s="11">
        <f t="shared" si="37"/>
        <v>0</v>
      </c>
      <c r="K82" s="19">
        <f t="shared" si="38"/>
        <v>0</v>
      </c>
      <c r="L82" s="18"/>
      <c r="M82" s="29">
        <v>0</v>
      </c>
      <c r="N82" s="11">
        <f t="shared" si="39"/>
        <v>0</v>
      </c>
      <c r="O82" s="19">
        <f t="shared" si="40"/>
        <v>0</v>
      </c>
      <c r="P82" s="20"/>
      <c r="Q82" s="23">
        <f t="shared" si="33"/>
        <v>0</v>
      </c>
      <c r="R82" s="24">
        <f t="shared" si="41"/>
        <v>0</v>
      </c>
      <c r="S82" s="33">
        <f t="shared" si="42"/>
        <v>0</v>
      </c>
      <c r="T82" s="41"/>
      <c r="U82" s="43">
        <v>1160</v>
      </c>
      <c r="V82" s="42">
        <f t="shared" si="43"/>
        <v>1312.192</v>
      </c>
      <c r="W82" s="35"/>
      <c r="X82" s="36">
        <v>2903.04</v>
      </c>
      <c r="Y82" s="24">
        <f t="shared" si="44"/>
        <v>551.57760000000007</v>
      </c>
      <c r="Z82" s="25">
        <f t="shared" si="45"/>
        <v>3454.6176</v>
      </c>
      <c r="AA82" s="37">
        <v>2688</v>
      </c>
      <c r="AB82" s="24">
        <f t="shared" si="46"/>
        <v>510.72</v>
      </c>
      <c r="AC82" s="38">
        <f t="shared" si="47"/>
        <v>3198.7200000000003</v>
      </c>
      <c r="AD82" s="36">
        <v>2400</v>
      </c>
      <c r="AE82" s="24">
        <f t="shared" si="48"/>
        <v>456</v>
      </c>
      <c r="AF82" s="25">
        <f t="shared" si="49"/>
        <v>2856</v>
      </c>
      <c r="AH82" s="44">
        <f t="shared" si="50"/>
        <v>2325.808</v>
      </c>
      <c r="AJ82" s="45">
        <f t="shared" si="34"/>
        <v>1.005006896551724</v>
      </c>
      <c r="AL82" s="5">
        <f t="shared" si="51"/>
        <v>1619.3375063939332</v>
      </c>
      <c r="AM82" s="5">
        <f t="shared" si="52"/>
        <v>3032.2784936060671</v>
      </c>
      <c r="AN82" s="5" t="str">
        <f t="shared" si="53"/>
        <v/>
      </c>
      <c r="AO82" s="5">
        <f t="shared" si="54"/>
        <v>2903.04</v>
      </c>
      <c r="AP82" s="5">
        <f t="shared" si="55"/>
        <v>2688</v>
      </c>
      <c r="AQ82" s="5">
        <f t="shared" si="56"/>
        <v>2400</v>
      </c>
      <c r="AS82" s="39">
        <f t="shared" si="57"/>
        <v>2400</v>
      </c>
      <c r="AT82" s="5">
        <f t="shared" si="58"/>
        <v>2325.808</v>
      </c>
      <c r="AU82" s="5">
        <f t="shared" si="59"/>
        <v>1312.192</v>
      </c>
      <c r="AV82" s="5">
        <f t="shared" si="60"/>
        <v>2226.5001458200572</v>
      </c>
      <c r="AW82" s="5">
        <f t="shared" si="61"/>
        <v>706.47049360606684</v>
      </c>
      <c r="AX82" s="51">
        <f t="shared" si="62"/>
        <v>0.30375271458609948</v>
      </c>
      <c r="AZ82" s="39">
        <f t="shared" si="63"/>
        <v>2227</v>
      </c>
      <c r="BA82" s="5">
        <f t="shared" si="64"/>
        <v>423</v>
      </c>
      <c r="BB82" s="40">
        <f t="shared" si="65"/>
        <v>2650</v>
      </c>
    </row>
    <row r="83" spans="1:54" ht="30" customHeight="1" x14ac:dyDescent="0.25">
      <c r="A83" s="7">
        <v>81</v>
      </c>
      <c r="B83" s="9" t="s">
        <v>85</v>
      </c>
      <c r="C83" s="1" t="s">
        <v>43</v>
      </c>
      <c r="D83" s="13"/>
      <c r="E83" s="28">
        <v>0</v>
      </c>
      <c r="F83" s="26">
        <f t="shared" si="35"/>
        <v>0</v>
      </c>
      <c r="G83" s="27">
        <f t="shared" si="36"/>
        <v>0</v>
      </c>
      <c r="H83" s="18"/>
      <c r="I83" s="29">
        <v>0</v>
      </c>
      <c r="J83" s="11">
        <f t="shared" si="37"/>
        <v>0</v>
      </c>
      <c r="K83" s="19">
        <f t="shared" si="38"/>
        <v>0</v>
      </c>
      <c r="L83" s="18"/>
      <c r="M83" s="29">
        <v>0</v>
      </c>
      <c r="N83" s="11">
        <f t="shared" si="39"/>
        <v>0</v>
      </c>
      <c r="O83" s="19">
        <f t="shared" si="40"/>
        <v>0</v>
      </c>
      <c r="P83" s="20"/>
      <c r="Q83" s="23">
        <f t="shared" si="33"/>
        <v>0</v>
      </c>
      <c r="R83" s="24">
        <f t="shared" si="41"/>
        <v>0</v>
      </c>
      <c r="S83" s="33">
        <f t="shared" si="42"/>
        <v>0</v>
      </c>
      <c r="T83" s="41"/>
      <c r="U83" s="43">
        <v>210924</v>
      </c>
      <c r="V83" s="42">
        <f t="shared" si="43"/>
        <v>238597.22879999998</v>
      </c>
      <c r="W83" s="35"/>
      <c r="X83" s="36">
        <v>750435.83999999997</v>
      </c>
      <c r="Y83" s="24">
        <f t="shared" si="44"/>
        <v>142582.80959999998</v>
      </c>
      <c r="Z83" s="25">
        <f t="shared" si="45"/>
        <v>893018.64959999989</v>
      </c>
      <c r="AA83" s="37">
        <v>694848</v>
      </c>
      <c r="AB83" s="24">
        <f t="shared" si="46"/>
        <v>132021.12</v>
      </c>
      <c r="AC83" s="38">
        <f t="shared" si="47"/>
        <v>826869.12</v>
      </c>
      <c r="AD83" s="36">
        <v>620400</v>
      </c>
      <c r="AE83" s="24">
        <f t="shared" si="48"/>
        <v>117876</v>
      </c>
      <c r="AF83" s="25">
        <f t="shared" si="49"/>
        <v>738276</v>
      </c>
      <c r="AH83" s="44">
        <f t="shared" si="50"/>
        <v>576070.2672</v>
      </c>
      <c r="AJ83" s="45">
        <f t="shared" si="34"/>
        <v>1.7311745804175911</v>
      </c>
      <c r="AL83" s="5">
        <f t="shared" si="51"/>
        <v>344867.12445605767</v>
      </c>
      <c r="AM83" s="5">
        <f t="shared" si="52"/>
        <v>807273.40994394233</v>
      </c>
      <c r="AN83" s="5" t="str">
        <f t="shared" si="53"/>
        <v/>
      </c>
      <c r="AO83" s="5">
        <f t="shared" si="54"/>
        <v>750435.83999999997</v>
      </c>
      <c r="AP83" s="5">
        <f t="shared" si="55"/>
        <v>694848</v>
      </c>
      <c r="AQ83" s="5">
        <f t="shared" si="56"/>
        <v>620400</v>
      </c>
      <c r="AS83" s="39">
        <f t="shared" si="57"/>
        <v>620400</v>
      </c>
      <c r="AT83" s="5">
        <f t="shared" si="58"/>
        <v>576070.2672</v>
      </c>
      <c r="AU83" s="5">
        <f t="shared" si="59"/>
        <v>238597.22879999998</v>
      </c>
      <c r="AV83" s="5">
        <f t="shared" si="60"/>
        <v>527090.44183863711</v>
      </c>
      <c r="AW83" s="5">
        <f t="shared" si="61"/>
        <v>231203.14274394236</v>
      </c>
      <c r="AX83" s="51">
        <f t="shared" si="62"/>
        <v>0.40134538424923305</v>
      </c>
      <c r="AZ83" s="39">
        <f t="shared" si="63"/>
        <v>527090</v>
      </c>
      <c r="BA83" s="5">
        <f t="shared" si="64"/>
        <v>100147</v>
      </c>
      <c r="BB83" s="40">
        <f t="shared" si="65"/>
        <v>627237</v>
      </c>
    </row>
    <row r="84" spans="1:54" ht="30" customHeight="1" x14ac:dyDescent="0.25">
      <c r="A84" s="7">
        <v>82</v>
      </c>
      <c r="B84" s="9" t="s">
        <v>86</v>
      </c>
      <c r="C84" s="1" t="s">
        <v>32</v>
      </c>
      <c r="D84" s="13"/>
      <c r="E84" s="28">
        <v>0</v>
      </c>
      <c r="F84" s="26">
        <f t="shared" si="35"/>
        <v>0</v>
      </c>
      <c r="G84" s="27">
        <f t="shared" si="36"/>
        <v>0</v>
      </c>
      <c r="H84" s="18"/>
      <c r="I84" s="29">
        <v>0</v>
      </c>
      <c r="J84" s="11">
        <f t="shared" si="37"/>
        <v>0</v>
      </c>
      <c r="K84" s="19">
        <f t="shared" si="38"/>
        <v>0</v>
      </c>
      <c r="L84" s="18"/>
      <c r="M84" s="29">
        <v>0</v>
      </c>
      <c r="N84" s="11">
        <f t="shared" si="39"/>
        <v>0</v>
      </c>
      <c r="O84" s="19">
        <f t="shared" si="40"/>
        <v>0</v>
      </c>
      <c r="P84" s="20"/>
      <c r="Q84" s="23">
        <f t="shared" si="33"/>
        <v>0</v>
      </c>
      <c r="R84" s="24">
        <f t="shared" si="41"/>
        <v>0</v>
      </c>
      <c r="S84" s="33">
        <f t="shared" si="42"/>
        <v>0</v>
      </c>
      <c r="T84" s="41"/>
      <c r="U84" s="43">
        <v>42900</v>
      </c>
      <c r="V84" s="42">
        <f t="shared" si="43"/>
        <v>48528.479999999996</v>
      </c>
      <c r="W84" s="35"/>
      <c r="X84" s="36">
        <v>235146.23999999999</v>
      </c>
      <c r="Y84" s="24">
        <f t="shared" si="44"/>
        <v>44677.785599999996</v>
      </c>
      <c r="Z84" s="25">
        <f t="shared" si="45"/>
        <v>279824.02559999999</v>
      </c>
      <c r="AA84" s="37">
        <v>217728</v>
      </c>
      <c r="AB84" s="24">
        <f t="shared" si="46"/>
        <v>41368.32</v>
      </c>
      <c r="AC84" s="38">
        <f t="shared" si="47"/>
        <v>259096.32000000001</v>
      </c>
      <c r="AD84" s="36">
        <v>194400</v>
      </c>
      <c r="AE84" s="24">
        <f t="shared" si="48"/>
        <v>36936</v>
      </c>
      <c r="AF84" s="25">
        <f t="shared" si="49"/>
        <v>231336</v>
      </c>
      <c r="AH84" s="44">
        <f t="shared" si="50"/>
        <v>173950.68</v>
      </c>
      <c r="AJ84" s="45">
        <f t="shared" si="34"/>
        <v>3.0547944055944054</v>
      </c>
      <c r="AL84" s="5">
        <f t="shared" si="51"/>
        <v>88685.889980128384</v>
      </c>
      <c r="AM84" s="5">
        <f t="shared" si="52"/>
        <v>259215.4700198716</v>
      </c>
      <c r="AN84" s="5" t="str">
        <f t="shared" si="53"/>
        <v/>
      </c>
      <c r="AO84" s="5">
        <f t="shared" si="54"/>
        <v>235146.23999999999</v>
      </c>
      <c r="AP84" s="5">
        <f t="shared" si="55"/>
        <v>217728</v>
      </c>
      <c r="AQ84" s="5">
        <f t="shared" si="56"/>
        <v>194400</v>
      </c>
      <c r="AS84" s="39">
        <f t="shared" si="57"/>
        <v>194400</v>
      </c>
      <c r="AT84" s="5">
        <f t="shared" si="58"/>
        <v>173950.68</v>
      </c>
      <c r="AU84" s="5">
        <f t="shared" si="59"/>
        <v>48528.479999999996</v>
      </c>
      <c r="AV84" s="5">
        <f t="shared" si="60"/>
        <v>148247.13800251912</v>
      </c>
      <c r="AW84" s="5">
        <f t="shared" si="61"/>
        <v>85264.790019871609</v>
      </c>
      <c r="AX84" s="51">
        <f t="shared" si="62"/>
        <v>0.4901664656894219</v>
      </c>
      <c r="AZ84" s="39">
        <f t="shared" si="63"/>
        <v>148247</v>
      </c>
      <c r="BA84" s="5">
        <f t="shared" si="64"/>
        <v>28167</v>
      </c>
      <c r="BB84" s="40">
        <f t="shared" si="65"/>
        <v>176414</v>
      </c>
    </row>
    <row r="85" spans="1:54" ht="30" customHeight="1" x14ac:dyDescent="0.25">
      <c r="A85" s="7">
        <v>83</v>
      </c>
      <c r="B85" s="9" t="s">
        <v>87</v>
      </c>
      <c r="C85" s="1" t="s">
        <v>2</v>
      </c>
      <c r="D85" s="13"/>
      <c r="E85" s="28">
        <v>0</v>
      </c>
      <c r="F85" s="26">
        <f t="shared" si="35"/>
        <v>0</v>
      </c>
      <c r="G85" s="27">
        <f t="shared" si="36"/>
        <v>0</v>
      </c>
      <c r="H85" s="18"/>
      <c r="I85" s="29">
        <v>0</v>
      </c>
      <c r="J85" s="11">
        <f t="shared" si="37"/>
        <v>0</v>
      </c>
      <c r="K85" s="19">
        <f t="shared" si="38"/>
        <v>0</v>
      </c>
      <c r="L85" s="18"/>
      <c r="M85" s="29">
        <v>0</v>
      </c>
      <c r="N85" s="11">
        <f t="shared" si="39"/>
        <v>0</v>
      </c>
      <c r="O85" s="19">
        <f t="shared" si="40"/>
        <v>0</v>
      </c>
      <c r="P85" s="20"/>
      <c r="Q85" s="23">
        <f t="shared" si="33"/>
        <v>0</v>
      </c>
      <c r="R85" s="24">
        <f t="shared" si="41"/>
        <v>0</v>
      </c>
      <c r="S85" s="33">
        <f t="shared" si="42"/>
        <v>0</v>
      </c>
      <c r="T85" s="41"/>
      <c r="U85" s="43">
        <v>94365</v>
      </c>
      <c r="V85" s="42">
        <f t="shared" si="43"/>
        <v>106745.68799999999</v>
      </c>
      <c r="W85" s="35"/>
      <c r="X85" s="36">
        <v>196439.04000000001</v>
      </c>
      <c r="Y85" s="24">
        <f t="shared" si="44"/>
        <v>37323.417600000001</v>
      </c>
      <c r="Z85" s="25">
        <f t="shared" si="45"/>
        <v>233762.45760000002</v>
      </c>
      <c r="AA85" s="37">
        <v>181888</v>
      </c>
      <c r="AB85" s="24">
        <f t="shared" si="46"/>
        <v>34558.720000000001</v>
      </c>
      <c r="AC85" s="38">
        <f t="shared" si="47"/>
        <v>216446.72</v>
      </c>
      <c r="AD85" s="36">
        <v>162400</v>
      </c>
      <c r="AE85" s="24">
        <f t="shared" si="48"/>
        <v>30856</v>
      </c>
      <c r="AF85" s="25">
        <f t="shared" si="49"/>
        <v>193256</v>
      </c>
      <c r="AH85" s="44">
        <f t="shared" si="50"/>
        <v>161868.182</v>
      </c>
      <c r="AJ85" s="45">
        <f t="shared" si="34"/>
        <v>0.71534130238965721</v>
      </c>
      <c r="AL85" s="5">
        <f t="shared" si="51"/>
        <v>122562.92573244523</v>
      </c>
      <c r="AM85" s="5">
        <f t="shared" si="52"/>
        <v>201173.43826755477</v>
      </c>
      <c r="AN85" s="5" t="str">
        <f t="shared" si="53"/>
        <v/>
      </c>
      <c r="AO85" s="5">
        <f t="shared" si="54"/>
        <v>196439.04000000001</v>
      </c>
      <c r="AP85" s="5">
        <f t="shared" si="55"/>
        <v>181888</v>
      </c>
      <c r="AQ85" s="5">
        <f t="shared" si="56"/>
        <v>162400</v>
      </c>
      <c r="AS85" s="39">
        <f t="shared" si="57"/>
        <v>162400</v>
      </c>
      <c r="AT85" s="5">
        <f t="shared" si="58"/>
        <v>161868.182</v>
      </c>
      <c r="AU85" s="5">
        <f t="shared" si="59"/>
        <v>106745.68799999999</v>
      </c>
      <c r="AV85" s="5">
        <f t="shared" si="60"/>
        <v>157758.24056639994</v>
      </c>
      <c r="AW85" s="5">
        <f t="shared" si="61"/>
        <v>39305.256267554767</v>
      </c>
      <c r="AX85" s="51">
        <f t="shared" si="62"/>
        <v>0.24282262135714089</v>
      </c>
      <c r="AZ85" s="39">
        <f t="shared" si="63"/>
        <v>157758</v>
      </c>
      <c r="BA85" s="5">
        <f t="shared" si="64"/>
        <v>29974</v>
      </c>
      <c r="BB85" s="40">
        <f t="shared" si="65"/>
        <v>187732</v>
      </c>
    </row>
    <row r="86" spans="1:54" ht="30" customHeight="1" x14ac:dyDescent="0.25">
      <c r="A86" s="7">
        <v>84</v>
      </c>
      <c r="B86" s="9" t="s">
        <v>88</v>
      </c>
      <c r="C86" s="1" t="s">
        <v>89</v>
      </c>
      <c r="D86" s="13"/>
      <c r="E86" s="28">
        <v>0</v>
      </c>
      <c r="F86" s="26">
        <f t="shared" si="35"/>
        <v>0</v>
      </c>
      <c r="G86" s="27">
        <f t="shared" si="36"/>
        <v>0</v>
      </c>
      <c r="H86" s="18"/>
      <c r="I86" s="29">
        <v>0</v>
      </c>
      <c r="J86" s="11">
        <f t="shared" si="37"/>
        <v>0</v>
      </c>
      <c r="K86" s="19">
        <f t="shared" si="38"/>
        <v>0</v>
      </c>
      <c r="L86" s="18"/>
      <c r="M86" s="29">
        <v>0</v>
      </c>
      <c r="N86" s="11">
        <f t="shared" si="39"/>
        <v>0</v>
      </c>
      <c r="O86" s="19">
        <f t="shared" si="40"/>
        <v>0</v>
      </c>
      <c r="P86" s="20"/>
      <c r="Q86" s="23">
        <f t="shared" si="33"/>
        <v>0</v>
      </c>
      <c r="R86" s="24">
        <f t="shared" si="41"/>
        <v>0</v>
      </c>
      <c r="S86" s="33">
        <f t="shared" si="42"/>
        <v>0</v>
      </c>
      <c r="T86" s="41"/>
      <c r="U86" s="43">
        <v>194478</v>
      </c>
      <c r="V86" s="42">
        <f t="shared" si="43"/>
        <v>219993.51360000001</v>
      </c>
      <c r="W86" s="35"/>
      <c r="X86" s="36">
        <v>508757.76000000001</v>
      </c>
      <c r="Y86" s="24">
        <f t="shared" si="44"/>
        <v>96663.974399999992</v>
      </c>
      <c r="Z86" s="25">
        <f t="shared" si="45"/>
        <v>605421.73439999996</v>
      </c>
      <c r="AA86" s="37">
        <v>471072</v>
      </c>
      <c r="AB86" s="24">
        <f t="shared" si="46"/>
        <v>89503.679999999993</v>
      </c>
      <c r="AC86" s="38">
        <f t="shared" si="47"/>
        <v>560575.67999999993</v>
      </c>
      <c r="AD86" s="36">
        <v>420600</v>
      </c>
      <c r="AE86" s="24">
        <f t="shared" si="48"/>
        <v>79914</v>
      </c>
      <c r="AF86" s="25">
        <f t="shared" si="49"/>
        <v>500514</v>
      </c>
      <c r="AH86" s="44">
        <f t="shared" si="50"/>
        <v>405105.81839999999</v>
      </c>
      <c r="AJ86" s="45">
        <f t="shared" si="34"/>
        <v>1.0830418782587232</v>
      </c>
      <c r="AL86" s="5">
        <f t="shared" si="51"/>
        <v>276521.34919245809</v>
      </c>
      <c r="AM86" s="5">
        <f t="shared" si="52"/>
        <v>533690.28760754189</v>
      </c>
      <c r="AN86" s="5" t="str">
        <f t="shared" si="53"/>
        <v/>
      </c>
      <c r="AO86" s="5">
        <f t="shared" si="54"/>
        <v>508757.76000000001</v>
      </c>
      <c r="AP86" s="5">
        <f t="shared" si="55"/>
        <v>471072</v>
      </c>
      <c r="AQ86" s="5">
        <f t="shared" si="56"/>
        <v>420600</v>
      </c>
      <c r="AS86" s="39">
        <f t="shared" si="57"/>
        <v>420600</v>
      </c>
      <c r="AT86" s="5">
        <f t="shared" si="58"/>
        <v>405105.81839999999</v>
      </c>
      <c r="AU86" s="5">
        <f t="shared" si="59"/>
        <v>219993.51360000001</v>
      </c>
      <c r="AV86" s="5">
        <f t="shared" si="60"/>
        <v>385895.19457765674</v>
      </c>
      <c r="AW86" s="5">
        <f t="shared" si="61"/>
        <v>128584.46920754192</v>
      </c>
      <c r="AX86" s="51">
        <f t="shared" si="62"/>
        <v>0.31740958378578032</v>
      </c>
      <c r="AZ86" s="39">
        <f t="shared" si="63"/>
        <v>385895</v>
      </c>
      <c r="BA86" s="5">
        <f t="shared" si="64"/>
        <v>73320</v>
      </c>
      <c r="BB86" s="40">
        <f t="shared" si="65"/>
        <v>459215</v>
      </c>
    </row>
    <row r="87" spans="1:54" ht="30" customHeight="1" x14ac:dyDescent="0.25">
      <c r="A87" s="7">
        <v>85</v>
      </c>
      <c r="B87" s="9" t="s">
        <v>90</v>
      </c>
      <c r="C87" s="1" t="s">
        <v>2</v>
      </c>
      <c r="D87" s="13"/>
      <c r="E87" s="28">
        <v>0</v>
      </c>
      <c r="F87" s="26">
        <f t="shared" si="35"/>
        <v>0</v>
      </c>
      <c r="G87" s="27">
        <f t="shared" si="36"/>
        <v>0</v>
      </c>
      <c r="H87" s="18"/>
      <c r="I87" s="29">
        <v>0</v>
      </c>
      <c r="J87" s="11">
        <f t="shared" si="37"/>
        <v>0</v>
      </c>
      <c r="K87" s="19">
        <f t="shared" si="38"/>
        <v>0</v>
      </c>
      <c r="L87" s="18"/>
      <c r="M87" s="29">
        <v>0</v>
      </c>
      <c r="N87" s="11">
        <f t="shared" si="39"/>
        <v>0</v>
      </c>
      <c r="O87" s="19">
        <f t="shared" si="40"/>
        <v>0</v>
      </c>
      <c r="P87" s="20"/>
      <c r="Q87" s="23">
        <f t="shared" si="33"/>
        <v>0</v>
      </c>
      <c r="R87" s="24">
        <f t="shared" si="41"/>
        <v>0</v>
      </c>
      <c r="S87" s="33">
        <f t="shared" si="42"/>
        <v>0</v>
      </c>
      <c r="T87" s="41"/>
      <c r="U87" s="43">
        <v>4421</v>
      </c>
      <c r="V87" s="42">
        <f t="shared" si="43"/>
        <v>5001.0352000000003</v>
      </c>
      <c r="W87" s="35"/>
      <c r="X87" s="36">
        <v>22982.400000000001</v>
      </c>
      <c r="Y87" s="24">
        <f t="shared" si="44"/>
        <v>4366.6559999999999</v>
      </c>
      <c r="Z87" s="25">
        <f t="shared" si="45"/>
        <v>27349.056</v>
      </c>
      <c r="AA87" s="37">
        <v>21280</v>
      </c>
      <c r="AB87" s="24">
        <f t="shared" si="46"/>
        <v>4043.2</v>
      </c>
      <c r="AC87" s="38">
        <f t="shared" si="47"/>
        <v>25323.200000000001</v>
      </c>
      <c r="AD87" s="36">
        <v>19000</v>
      </c>
      <c r="AE87" s="24">
        <f t="shared" si="48"/>
        <v>3610</v>
      </c>
      <c r="AF87" s="25">
        <f t="shared" si="49"/>
        <v>22610</v>
      </c>
      <c r="AH87" s="44">
        <f t="shared" si="50"/>
        <v>17065.858800000002</v>
      </c>
      <c r="AJ87" s="45">
        <f t="shared" si="34"/>
        <v>2.8601806831033705</v>
      </c>
      <c r="AL87" s="5">
        <f t="shared" si="51"/>
        <v>8858.8431729995445</v>
      </c>
      <c r="AM87" s="5">
        <f t="shared" si="52"/>
        <v>25272.874427000461</v>
      </c>
      <c r="AN87" s="5" t="str">
        <f t="shared" si="53"/>
        <v/>
      </c>
      <c r="AO87" s="5">
        <f t="shared" si="54"/>
        <v>22982.400000000001</v>
      </c>
      <c r="AP87" s="5">
        <f t="shared" si="55"/>
        <v>21280</v>
      </c>
      <c r="AQ87" s="5">
        <f t="shared" si="56"/>
        <v>19000</v>
      </c>
      <c r="AS87" s="39">
        <f t="shared" si="57"/>
        <v>19000</v>
      </c>
      <c r="AT87" s="5">
        <f t="shared" si="58"/>
        <v>17065.858800000002</v>
      </c>
      <c r="AU87" s="5">
        <f t="shared" si="59"/>
        <v>5001.0352000000003</v>
      </c>
      <c r="AV87" s="5">
        <f t="shared" si="60"/>
        <v>14682.334993837114</v>
      </c>
      <c r="AW87" s="5">
        <f t="shared" si="61"/>
        <v>8207.0156270004572</v>
      </c>
      <c r="AX87" s="51">
        <f t="shared" si="62"/>
        <v>0.48090258586930629</v>
      </c>
      <c r="AZ87" s="39">
        <f t="shared" si="63"/>
        <v>14682</v>
      </c>
      <c r="BA87" s="5">
        <f t="shared" si="64"/>
        <v>2790</v>
      </c>
      <c r="BB87" s="40">
        <f t="shared" si="65"/>
        <v>17472</v>
      </c>
    </row>
    <row r="88" spans="1:54" ht="30" customHeight="1" x14ac:dyDescent="0.25">
      <c r="A88" s="7">
        <v>86</v>
      </c>
      <c r="B88" s="9" t="s">
        <v>359</v>
      </c>
      <c r="C88" s="1" t="s">
        <v>2</v>
      </c>
      <c r="D88" s="13" t="s">
        <v>393</v>
      </c>
      <c r="E88" s="28">
        <f>605900/1.19</f>
        <v>509159.66386554623</v>
      </c>
      <c r="F88" s="26">
        <f t="shared" si="35"/>
        <v>96740.336134453784</v>
      </c>
      <c r="G88" s="27">
        <f>+F88+E88</f>
        <v>605900</v>
      </c>
      <c r="H88" s="18"/>
      <c r="I88" s="29">
        <v>0</v>
      </c>
      <c r="J88" s="11">
        <f t="shared" si="37"/>
        <v>0</v>
      </c>
      <c r="K88" s="19">
        <f t="shared" si="38"/>
        <v>0</v>
      </c>
      <c r="L88" s="18"/>
      <c r="M88" s="29">
        <v>0</v>
      </c>
      <c r="N88" s="11">
        <f t="shared" si="39"/>
        <v>0</v>
      </c>
      <c r="O88" s="19">
        <f t="shared" si="40"/>
        <v>0</v>
      </c>
      <c r="P88" s="20"/>
      <c r="Q88" s="23">
        <f t="shared" si="33"/>
        <v>169719.88795518209</v>
      </c>
      <c r="R88" s="24">
        <f t="shared" si="41"/>
        <v>0</v>
      </c>
      <c r="S88" s="33">
        <f t="shared" si="42"/>
        <v>509159.66386554623</v>
      </c>
      <c r="T88" s="41"/>
      <c r="U88" s="43">
        <v>490196</v>
      </c>
      <c r="V88" s="42">
        <f t="shared" si="43"/>
        <v>554509.71519999998</v>
      </c>
      <c r="W88" s="35"/>
      <c r="X88" s="36">
        <v>1476195.84</v>
      </c>
      <c r="Y88" s="24">
        <f t="shared" si="44"/>
        <v>280477.2096</v>
      </c>
      <c r="Z88" s="25">
        <f t="shared" si="45"/>
        <v>1756673.0496</v>
      </c>
      <c r="AA88" s="37">
        <v>1366848</v>
      </c>
      <c r="AB88" s="24">
        <f t="shared" si="46"/>
        <v>259701.12</v>
      </c>
      <c r="AC88" s="38">
        <f t="shared" si="47"/>
        <v>1626549.12</v>
      </c>
      <c r="AD88" s="36">
        <v>1220400</v>
      </c>
      <c r="AE88" s="24">
        <f t="shared" si="48"/>
        <v>231876</v>
      </c>
      <c r="AF88" s="25">
        <f t="shared" si="49"/>
        <v>1452276</v>
      </c>
      <c r="AH88" s="44">
        <f t="shared" si="50"/>
        <v>1154488.3888000001</v>
      </c>
      <c r="AJ88" s="45">
        <f t="shared" si="34"/>
        <v>1.3551566899770706</v>
      </c>
      <c r="AL88" s="5">
        <f t="shared" si="51"/>
        <v>741002.7832897997</v>
      </c>
      <c r="AM88" s="5">
        <f t="shared" si="52"/>
        <v>1567973.9943102004</v>
      </c>
      <c r="AN88" s="5" t="str">
        <f t="shared" si="53"/>
        <v/>
      </c>
      <c r="AO88" s="5">
        <f t="shared" si="54"/>
        <v>1476195.84</v>
      </c>
      <c r="AP88" s="5">
        <f t="shared" si="55"/>
        <v>1366848</v>
      </c>
      <c r="AQ88" s="5">
        <f t="shared" si="56"/>
        <v>1220400</v>
      </c>
      <c r="AS88" s="39">
        <f t="shared" si="57"/>
        <v>1220400</v>
      </c>
      <c r="AT88" s="5">
        <f t="shared" si="58"/>
        <v>1154488.3888000001</v>
      </c>
      <c r="AU88" s="5">
        <f t="shared" si="59"/>
        <v>554509.71519999998</v>
      </c>
      <c r="AV88" s="5">
        <f t="shared" si="60"/>
        <v>1080983.0627563349</v>
      </c>
      <c r="AW88" s="5">
        <f t="shared" si="61"/>
        <v>413485.60551020037</v>
      </c>
      <c r="AX88" s="51">
        <f t="shared" si="62"/>
        <v>0.35815484115867652</v>
      </c>
      <c r="AZ88" s="39">
        <f t="shared" si="63"/>
        <v>1080983</v>
      </c>
      <c r="BA88" s="5">
        <f t="shared" si="64"/>
        <v>205387</v>
      </c>
      <c r="BB88" s="40">
        <f t="shared" si="65"/>
        <v>1286370</v>
      </c>
    </row>
    <row r="89" spans="1:54" ht="30" customHeight="1" x14ac:dyDescent="0.25">
      <c r="A89" s="7">
        <v>87</v>
      </c>
      <c r="B89" s="9" t="s">
        <v>91</v>
      </c>
      <c r="C89" s="1" t="s">
        <v>2</v>
      </c>
      <c r="D89" s="13"/>
      <c r="E89" s="28">
        <v>0</v>
      </c>
      <c r="F89" s="26">
        <f t="shared" si="35"/>
        <v>0</v>
      </c>
      <c r="G89" s="27">
        <f t="shared" si="36"/>
        <v>0</v>
      </c>
      <c r="H89" s="18"/>
      <c r="I89" s="29">
        <v>0</v>
      </c>
      <c r="J89" s="11">
        <f t="shared" si="37"/>
        <v>0</v>
      </c>
      <c r="K89" s="19">
        <f t="shared" si="38"/>
        <v>0</v>
      </c>
      <c r="L89" s="18"/>
      <c r="M89" s="29">
        <v>0</v>
      </c>
      <c r="N89" s="11">
        <f t="shared" si="39"/>
        <v>0</v>
      </c>
      <c r="O89" s="19">
        <f t="shared" si="40"/>
        <v>0</v>
      </c>
      <c r="P89" s="20"/>
      <c r="Q89" s="23">
        <f t="shared" si="33"/>
        <v>0</v>
      </c>
      <c r="R89" s="24">
        <f t="shared" si="41"/>
        <v>0</v>
      </c>
      <c r="S89" s="33">
        <f t="shared" si="42"/>
        <v>0</v>
      </c>
      <c r="T89" s="41"/>
      <c r="U89" s="43">
        <v>235294</v>
      </c>
      <c r="V89" s="42">
        <f t="shared" si="43"/>
        <v>266164.57280000002</v>
      </c>
      <c r="W89" s="35"/>
      <c r="X89" s="36">
        <v>328043.52000000002</v>
      </c>
      <c r="Y89" s="24">
        <f t="shared" si="44"/>
        <v>62328.268800000005</v>
      </c>
      <c r="Z89" s="25">
        <f t="shared" si="45"/>
        <v>390371.78880000004</v>
      </c>
      <c r="AA89" s="37">
        <v>303744</v>
      </c>
      <c r="AB89" s="24">
        <f t="shared" si="46"/>
        <v>57711.360000000001</v>
      </c>
      <c r="AC89" s="38">
        <f t="shared" si="47"/>
        <v>361455.35999999999</v>
      </c>
      <c r="AD89" s="36">
        <v>271200</v>
      </c>
      <c r="AE89" s="24">
        <f t="shared" si="48"/>
        <v>51528</v>
      </c>
      <c r="AF89" s="25">
        <f t="shared" si="49"/>
        <v>322728</v>
      </c>
      <c r="AH89" s="44">
        <f t="shared" si="50"/>
        <v>292288.0232</v>
      </c>
      <c r="AJ89" s="45">
        <f t="shared" si="34"/>
        <v>0.24222471971235984</v>
      </c>
      <c r="AL89" s="5">
        <f t="shared" si="51"/>
        <v>263208.62419691449</v>
      </c>
      <c r="AM89" s="5">
        <f t="shared" si="52"/>
        <v>321367.4222030855</v>
      </c>
      <c r="AN89" s="5">
        <f t="shared" si="53"/>
        <v>266164.57280000002</v>
      </c>
      <c r="AO89" s="5" t="str">
        <f t="shared" si="54"/>
        <v/>
      </c>
      <c r="AP89" s="5">
        <f t="shared" si="55"/>
        <v>303744</v>
      </c>
      <c r="AQ89" s="5">
        <f t="shared" si="56"/>
        <v>271200</v>
      </c>
      <c r="AS89" s="39">
        <f t="shared" si="57"/>
        <v>266164.57280000002</v>
      </c>
      <c r="AT89" s="5">
        <f t="shared" si="58"/>
        <v>292288.0232</v>
      </c>
      <c r="AU89" s="5">
        <f t="shared" si="59"/>
        <v>266164.57280000002</v>
      </c>
      <c r="AV89" s="5">
        <f t="shared" si="60"/>
        <v>291219.04705863819</v>
      </c>
      <c r="AW89" s="5">
        <f t="shared" si="61"/>
        <v>29079.399003085484</v>
      </c>
      <c r="AX89" s="51">
        <f t="shared" si="62"/>
        <v>9.9488848994636073E-2</v>
      </c>
      <c r="AZ89" s="39">
        <f t="shared" si="63"/>
        <v>291219</v>
      </c>
      <c r="BA89" s="5">
        <f t="shared" si="64"/>
        <v>55332</v>
      </c>
      <c r="BB89" s="40">
        <f t="shared" si="65"/>
        <v>346551</v>
      </c>
    </row>
    <row r="90" spans="1:54" ht="30" customHeight="1" x14ac:dyDescent="0.25">
      <c r="A90" s="7">
        <v>88</v>
      </c>
      <c r="B90" s="9" t="s">
        <v>92</v>
      </c>
      <c r="C90" s="1" t="s">
        <v>93</v>
      </c>
      <c r="D90" s="13"/>
      <c r="E90" s="28">
        <v>0</v>
      </c>
      <c r="F90" s="26">
        <f t="shared" si="35"/>
        <v>0</v>
      </c>
      <c r="G90" s="27">
        <f t="shared" si="36"/>
        <v>0</v>
      </c>
      <c r="H90" s="18"/>
      <c r="I90" s="29">
        <v>0</v>
      </c>
      <c r="J90" s="11">
        <f t="shared" si="37"/>
        <v>0</v>
      </c>
      <c r="K90" s="19">
        <f t="shared" si="38"/>
        <v>0</v>
      </c>
      <c r="L90" s="18"/>
      <c r="M90" s="29">
        <v>0</v>
      </c>
      <c r="N90" s="11">
        <f t="shared" si="39"/>
        <v>0</v>
      </c>
      <c r="O90" s="19">
        <f t="shared" si="40"/>
        <v>0</v>
      </c>
      <c r="P90" s="20"/>
      <c r="Q90" s="23">
        <f t="shared" si="33"/>
        <v>0</v>
      </c>
      <c r="R90" s="24">
        <f t="shared" si="41"/>
        <v>0</v>
      </c>
      <c r="S90" s="33">
        <f t="shared" si="42"/>
        <v>0</v>
      </c>
      <c r="T90" s="41"/>
      <c r="U90" s="43">
        <v>32000</v>
      </c>
      <c r="V90" s="42">
        <f t="shared" si="43"/>
        <v>36198.400000000001</v>
      </c>
      <c r="W90" s="35"/>
      <c r="X90" s="36">
        <v>266886.14</v>
      </c>
      <c r="Y90" s="24">
        <f t="shared" si="44"/>
        <v>50708.366600000001</v>
      </c>
      <c r="Z90" s="25">
        <f t="shared" si="45"/>
        <v>317594.50660000002</v>
      </c>
      <c r="AA90" s="37">
        <v>247117</v>
      </c>
      <c r="AB90" s="24">
        <f t="shared" si="46"/>
        <v>46952.23</v>
      </c>
      <c r="AC90" s="38">
        <f t="shared" si="47"/>
        <v>294069.23</v>
      </c>
      <c r="AD90" s="36">
        <v>220640</v>
      </c>
      <c r="AE90" s="24">
        <f t="shared" si="48"/>
        <v>41921.599999999999</v>
      </c>
      <c r="AF90" s="25">
        <f t="shared" si="49"/>
        <v>262561.59999999998</v>
      </c>
      <c r="AH90" s="44">
        <f t="shared" si="50"/>
        <v>192710.38500000001</v>
      </c>
      <c r="AJ90" s="45">
        <f t="shared" si="34"/>
        <v>5.0221995312500001</v>
      </c>
      <c r="AL90" s="5">
        <f t="shared" si="51"/>
        <v>86662.931426506635</v>
      </c>
      <c r="AM90" s="5">
        <f t="shared" si="52"/>
        <v>298757.83857349341</v>
      </c>
      <c r="AN90" s="5" t="str">
        <f t="shared" si="53"/>
        <v/>
      </c>
      <c r="AO90" s="5">
        <f t="shared" si="54"/>
        <v>266886.14</v>
      </c>
      <c r="AP90" s="5">
        <f t="shared" si="55"/>
        <v>247117</v>
      </c>
      <c r="AQ90" s="5">
        <f t="shared" si="56"/>
        <v>220640</v>
      </c>
      <c r="AS90" s="39">
        <f t="shared" si="57"/>
        <v>220640</v>
      </c>
      <c r="AT90" s="5">
        <f t="shared" si="58"/>
        <v>192710.38500000001</v>
      </c>
      <c r="AU90" s="5">
        <f t="shared" si="59"/>
        <v>36198.400000000001</v>
      </c>
      <c r="AV90" s="5">
        <f t="shared" si="60"/>
        <v>151495.79091098881</v>
      </c>
      <c r="AW90" s="5">
        <f t="shared" si="61"/>
        <v>106047.45357349337</v>
      </c>
      <c r="AX90" s="51">
        <f t="shared" si="62"/>
        <v>0.55029444092228541</v>
      </c>
      <c r="AZ90" s="39">
        <f t="shared" si="63"/>
        <v>151496</v>
      </c>
      <c r="BA90" s="5">
        <f t="shared" si="64"/>
        <v>28784</v>
      </c>
      <c r="BB90" s="40">
        <f t="shared" si="65"/>
        <v>180280</v>
      </c>
    </row>
    <row r="91" spans="1:54" ht="30" customHeight="1" x14ac:dyDescent="0.25">
      <c r="A91" s="7">
        <v>89</v>
      </c>
      <c r="B91" s="9" t="s">
        <v>386</v>
      </c>
      <c r="C91" s="1" t="s">
        <v>2</v>
      </c>
      <c r="D91" s="13"/>
      <c r="E91" s="28">
        <v>0</v>
      </c>
      <c r="F91" s="26">
        <f t="shared" si="35"/>
        <v>0</v>
      </c>
      <c r="G91" s="27">
        <f t="shared" si="36"/>
        <v>0</v>
      </c>
      <c r="H91" s="18"/>
      <c r="I91" s="29">
        <v>0</v>
      </c>
      <c r="J91" s="11">
        <f t="shared" si="37"/>
        <v>0</v>
      </c>
      <c r="K91" s="19">
        <f t="shared" si="38"/>
        <v>0</v>
      </c>
      <c r="L91" s="18"/>
      <c r="M91" s="29">
        <v>0</v>
      </c>
      <c r="N91" s="11">
        <f t="shared" si="39"/>
        <v>0</v>
      </c>
      <c r="O91" s="19">
        <f t="shared" si="40"/>
        <v>0</v>
      </c>
      <c r="P91" s="20"/>
      <c r="Q91" s="23">
        <f t="shared" si="33"/>
        <v>0</v>
      </c>
      <c r="R91" s="24">
        <f t="shared" si="41"/>
        <v>0</v>
      </c>
      <c r="S91" s="33">
        <f t="shared" si="42"/>
        <v>0</v>
      </c>
      <c r="T91" s="41"/>
      <c r="U91" s="43">
        <v>52380</v>
      </c>
      <c r="V91" s="42">
        <f t="shared" si="43"/>
        <v>59252.256000000001</v>
      </c>
      <c r="W91" s="35"/>
      <c r="X91" s="36">
        <v>123863.03999999999</v>
      </c>
      <c r="Y91" s="24">
        <f t="shared" si="44"/>
        <v>23533.977599999998</v>
      </c>
      <c r="Z91" s="25">
        <f t="shared" si="45"/>
        <v>147397.01759999999</v>
      </c>
      <c r="AA91" s="37">
        <v>114688</v>
      </c>
      <c r="AB91" s="24">
        <f t="shared" si="46"/>
        <v>21790.720000000001</v>
      </c>
      <c r="AC91" s="38">
        <f t="shared" si="47"/>
        <v>136478.72</v>
      </c>
      <c r="AD91" s="36">
        <v>102400</v>
      </c>
      <c r="AE91" s="24">
        <f t="shared" si="48"/>
        <v>19456</v>
      </c>
      <c r="AF91" s="25">
        <f t="shared" si="49"/>
        <v>121856</v>
      </c>
      <c r="AH91" s="44">
        <f t="shared" si="50"/>
        <v>100050.82399999999</v>
      </c>
      <c r="AJ91" s="45">
        <f t="shared" si="34"/>
        <v>0.91009591447117211</v>
      </c>
      <c r="AL91" s="5">
        <f t="shared" si="51"/>
        <v>71465.802684543887</v>
      </c>
      <c r="AM91" s="5">
        <f t="shared" si="52"/>
        <v>128635.8453154561</v>
      </c>
      <c r="AN91" s="5" t="str">
        <f t="shared" si="53"/>
        <v/>
      </c>
      <c r="AO91" s="5">
        <f t="shared" si="54"/>
        <v>123863.03999999999</v>
      </c>
      <c r="AP91" s="5">
        <f t="shared" si="55"/>
        <v>114688</v>
      </c>
      <c r="AQ91" s="5">
        <f t="shared" si="56"/>
        <v>102400</v>
      </c>
      <c r="AS91" s="39">
        <f t="shared" si="57"/>
        <v>102400</v>
      </c>
      <c r="AT91" s="5">
        <f t="shared" si="58"/>
        <v>100050.82399999999</v>
      </c>
      <c r="AU91" s="5">
        <f t="shared" si="59"/>
        <v>59252.256000000001</v>
      </c>
      <c r="AV91" s="5">
        <f t="shared" si="60"/>
        <v>96353.199484090903</v>
      </c>
      <c r="AW91" s="5">
        <f t="shared" si="61"/>
        <v>28585.021315456102</v>
      </c>
      <c r="AX91" s="51">
        <f t="shared" si="62"/>
        <v>0.28570500644208691</v>
      </c>
      <c r="AZ91" s="39">
        <f t="shared" si="63"/>
        <v>96353</v>
      </c>
      <c r="BA91" s="5">
        <f t="shared" si="64"/>
        <v>18307</v>
      </c>
      <c r="BB91" s="40">
        <f t="shared" si="65"/>
        <v>114660</v>
      </c>
    </row>
    <row r="92" spans="1:54" ht="30" customHeight="1" x14ac:dyDescent="0.25">
      <c r="A92" s="7">
        <v>90</v>
      </c>
      <c r="B92" s="9" t="s">
        <v>94</v>
      </c>
      <c r="C92" s="1" t="s">
        <v>2</v>
      </c>
      <c r="D92" s="13"/>
      <c r="E92" s="28">
        <v>0</v>
      </c>
      <c r="F92" s="26">
        <f t="shared" si="35"/>
        <v>0</v>
      </c>
      <c r="G92" s="27">
        <f t="shared" si="36"/>
        <v>0</v>
      </c>
      <c r="H92" s="18"/>
      <c r="I92" s="29">
        <v>0</v>
      </c>
      <c r="J92" s="11">
        <f t="shared" si="37"/>
        <v>0</v>
      </c>
      <c r="K92" s="19">
        <f t="shared" si="38"/>
        <v>0</v>
      </c>
      <c r="L92" s="18"/>
      <c r="M92" s="29">
        <v>0</v>
      </c>
      <c r="N92" s="11">
        <f t="shared" si="39"/>
        <v>0</v>
      </c>
      <c r="O92" s="19">
        <f t="shared" si="40"/>
        <v>0</v>
      </c>
      <c r="P92" s="20"/>
      <c r="Q92" s="23">
        <f t="shared" si="33"/>
        <v>0</v>
      </c>
      <c r="R92" s="24">
        <f t="shared" si="41"/>
        <v>0</v>
      </c>
      <c r="S92" s="33">
        <f t="shared" si="42"/>
        <v>0</v>
      </c>
      <c r="T92" s="41"/>
      <c r="U92" s="43">
        <v>67643</v>
      </c>
      <c r="V92" s="42">
        <f t="shared" si="43"/>
        <v>76517.761599999998</v>
      </c>
      <c r="W92" s="35"/>
      <c r="X92" s="36">
        <v>85155.839999999997</v>
      </c>
      <c r="Y92" s="24">
        <f t="shared" si="44"/>
        <v>16179.6096</v>
      </c>
      <c r="Z92" s="25">
        <f t="shared" si="45"/>
        <v>101335.44959999999</v>
      </c>
      <c r="AA92" s="37">
        <v>78848</v>
      </c>
      <c r="AB92" s="24">
        <f t="shared" si="46"/>
        <v>14981.12</v>
      </c>
      <c r="AC92" s="38">
        <f t="shared" si="47"/>
        <v>93829.119999999995</v>
      </c>
      <c r="AD92" s="36">
        <v>70400</v>
      </c>
      <c r="AE92" s="24">
        <f t="shared" si="48"/>
        <v>13376</v>
      </c>
      <c r="AF92" s="25">
        <f t="shared" si="49"/>
        <v>83776</v>
      </c>
      <c r="AH92" s="44">
        <f t="shared" si="50"/>
        <v>77730.400399999999</v>
      </c>
      <c r="AJ92" s="45">
        <f t="shared" si="34"/>
        <v>0.14912704049199471</v>
      </c>
      <c r="AL92" s="5">
        <f t="shared" si="51"/>
        <v>71631.453906198687</v>
      </c>
      <c r="AM92" s="5">
        <f t="shared" si="52"/>
        <v>83829.34689380131</v>
      </c>
      <c r="AN92" s="5">
        <f t="shared" si="53"/>
        <v>76517.761599999998</v>
      </c>
      <c r="AO92" s="5" t="str">
        <f t="shared" si="54"/>
        <v/>
      </c>
      <c r="AP92" s="5">
        <f t="shared" si="55"/>
        <v>78848</v>
      </c>
      <c r="AQ92" s="5" t="str">
        <f t="shared" si="56"/>
        <v/>
      </c>
      <c r="AS92" s="39">
        <f t="shared" si="57"/>
        <v>76517.761599999998</v>
      </c>
      <c r="AT92" s="5">
        <f t="shared" si="58"/>
        <v>77730.400399999999</v>
      </c>
      <c r="AU92" s="5">
        <f t="shared" si="59"/>
        <v>70400</v>
      </c>
      <c r="AV92" s="5">
        <f t="shared" si="60"/>
        <v>77550.572600548141</v>
      </c>
      <c r="AW92" s="5">
        <f t="shared" si="61"/>
        <v>6098.9464938013098</v>
      </c>
      <c r="AX92" s="51">
        <f t="shared" si="62"/>
        <v>7.846282101232184E-2</v>
      </c>
      <c r="AZ92" s="39">
        <f t="shared" si="63"/>
        <v>77551</v>
      </c>
      <c r="BA92" s="5">
        <f t="shared" si="64"/>
        <v>14735</v>
      </c>
      <c r="BB92" s="40">
        <f t="shared" si="65"/>
        <v>92286</v>
      </c>
    </row>
    <row r="93" spans="1:54" ht="30" customHeight="1" x14ac:dyDescent="0.25">
      <c r="A93" s="7">
        <v>91</v>
      </c>
      <c r="B93" s="9" t="s">
        <v>95</v>
      </c>
      <c r="C93" s="1" t="s">
        <v>2</v>
      </c>
      <c r="D93" s="13"/>
      <c r="E93" s="28">
        <v>0</v>
      </c>
      <c r="F93" s="26">
        <f t="shared" si="35"/>
        <v>0</v>
      </c>
      <c r="G93" s="27">
        <f t="shared" si="36"/>
        <v>0</v>
      </c>
      <c r="H93" s="18"/>
      <c r="I93" s="29">
        <v>0</v>
      </c>
      <c r="J93" s="11">
        <f t="shared" si="37"/>
        <v>0</v>
      </c>
      <c r="K93" s="19">
        <f t="shared" si="38"/>
        <v>0</v>
      </c>
      <c r="L93" s="18"/>
      <c r="M93" s="29">
        <v>0</v>
      </c>
      <c r="N93" s="11">
        <f t="shared" si="39"/>
        <v>0</v>
      </c>
      <c r="O93" s="19">
        <f t="shared" si="40"/>
        <v>0</v>
      </c>
      <c r="P93" s="20"/>
      <c r="Q93" s="23">
        <f t="shared" si="33"/>
        <v>0</v>
      </c>
      <c r="R93" s="24">
        <f t="shared" si="41"/>
        <v>0</v>
      </c>
      <c r="S93" s="33">
        <f t="shared" si="42"/>
        <v>0</v>
      </c>
      <c r="T93" s="41"/>
      <c r="U93" s="43">
        <v>24100</v>
      </c>
      <c r="V93" s="42">
        <f t="shared" si="43"/>
        <v>27261.919999999998</v>
      </c>
      <c r="W93" s="35"/>
      <c r="X93" s="36">
        <v>50803.199999999997</v>
      </c>
      <c r="Y93" s="24">
        <f t="shared" si="44"/>
        <v>9652.6080000000002</v>
      </c>
      <c r="Z93" s="25">
        <f t="shared" si="45"/>
        <v>60455.807999999997</v>
      </c>
      <c r="AA93" s="37">
        <v>47040</v>
      </c>
      <c r="AB93" s="24">
        <f t="shared" si="46"/>
        <v>8937.6</v>
      </c>
      <c r="AC93" s="38">
        <f t="shared" si="47"/>
        <v>55977.599999999999</v>
      </c>
      <c r="AD93" s="36">
        <v>42000</v>
      </c>
      <c r="AE93" s="24">
        <f t="shared" si="48"/>
        <v>7980</v>
      </c>
      <c r="AF93" s="25">
        <f t="shared" si="49"/>
        <v>49980</v>
      </c>
      <c r="AH93" s="44">
        <f t="shared" si="50"/>
        <v>41776.28</v>
      </c>
      <c r="AJ93" s="45">
        <f t="shared" si="34"/>
        <v>0.73345560165975099</v>
      </c>
      <c r="AL93" s="5">
        <f t="shared" si="51"/>
        <v>31449.797382109231</v>
      </c>
      <c r="AM93" s="5">
        <f t="shared" si="52"/>
        <v>52102.762617890767</v>
      </c>
      <c r="AN93" s="5" t="str">
        <f t="shared" si="53"/>
        <v/>
      </c>
      <c r="AO93" s="5">
        <f t="shared" si="54"/>
        <v>50803.199999999997</v>
      </c>
      <c r="AP93" s="5">
        <f t="shared" si="55"/>
        <v>47040</v>
      </c>
      <c r="AQ93" s="5">
        <f t="shared" si="56"/>
        <v>42000</v>
      </c>
      <c r="AS93" s="39">
        <f t="shared" si="57"/>
        <v>42000</v>
      </c>
      <c r="AT93" s="5">
        <f t="shared" si="58"/>
        <v>41776.28</v>
      </c>
      <c r="AU93" s="5">
        <f t="shared" si="59"/>
        <v>27261.919999999998</v>
      </c>
      <c r="AV93" s="5">
        <f t="shared" si="60"/>
        <v>40671.578469735316</v>
      </c>
      <c r="AW93" s="5">
        <f t="shared" si="61"/>
        <v>10326.482617890766</v>
      </c>
      <c r="AX93" s="51">
        <f t="shared" si="62"/>
        <v>0.24718530749723924</v>
      </c>
      <c r="AZ93" s="39">
        <f t="shared" si="63"/>
        <v>40672</v>
      </c>
      <c r="BA93" s="5">
        <f t="shared" si="64"/>
        <v>7728</v>
      </c>
      <c r="BB93" s="40">
        <f t="shared" si="65"/>
        <v>48400</v>
      </c>
    </row>
    <row r="94" spans="1:54" ht="30" customHeight="1" x14ac:dyDescent="0.25">
      <c r="A94" s="7">
        <v>92</v>
      </c>
      <c r="B94" s="9" t="s">
        <v>96</v>
      </c>
      <c r="C94" s="1" t="s">
        <v>6</v>
      </c>
      <c r="D94" s="13"/>
      <c r="E94" s="28">
        <v>0</v>
      </c>
      <c r="F94" s="26">
        <f t="shared" si="35"/>
        <v>0</v>
      </c>
      <c r="G94" s="27">
        <f t="shared" si="36"/>
        <v>0</v>
      </c>
      <c r="H94" s="18"/>
      <c r="I94" s="29">
        <v>0</v>
      </c>
      <c r="J94" s="11">
        <f t="shared" si="37"/>
        <v>0</v>
      </c>
      <c r="K94" s="19">
        <f t="shared" si="38"/>
        <v>0</v>
      </c>
      <c r="L94" s="18"/>
      <c r="M94" s="29">
        <v>0</v>
      </c>
      <c r="N94" s="11">
        <f t="shared" si="39"/>
        <v>0</v>
      </c>
      <c r="O94" s="19">
        <f t="shared" si="40"/>
        <v>0</v>
      </c>
      <c r="P94" s="20"/>
      <c r="Q94" s="23">
        <f t="shared" si="33"/>
        <v>0</v>
      </c>
      <c r="R94" s="24">
        <f t="shared" si="41"/>
        <v>0</v>
      </c>
      <c r="S94" s="33">
        <f t="shared" si="42"/>
        <v>0</v>
      </c>
      <c r="T94" s="41"/>
      <c r="U94" s="43">
        <v>54022</v>
      </c>
      <c r="V94" s="42">
        <f t="shared" si="43"/>
        <v>61109.686399999999</v>
      </c>
      <c r="W94" s="35"/>
      <c r="X94" s="36">
        <v>144184.32000000001</v>
      </c>
      <c r="Y94" s="24">
        <f t="shared" si="44"/>
        <v>27395.020800000002</v>
      </c>
      <c r="Z94" s="25">
        <f t="shared" si="45"/>
        <v>171579.34080000001</v>
      </c>
      <c r="AA94" s="37">
        <v>133504</v>
      </c>
      <c r="AB94" s="24">
        <f t="shared" si="46"/>
        <v>25365.759999999998</v>
      </c>
      <c r="AC94" s="38">
        <f t="shared" si="47"/>
        <v>158869.76000000001</v>
      </c>
      <c r="AD94" s="36">
        <v>119200</v>
      </c>
      <c r="AE94" s="24">
        <f t="shared" si="48"/>
        <v>22648</v>
      </c>
      <c r="AF94" s="25">
        <f t="shared" si="49"/>
        <v>141848</v>
      </c>
      <c r="AH94" s="44">
        <f t="shared" si="50"/>
        <v>114499.5016</v>
      </c>
      <c r="AJ94" s="45">
        <f t="shared" si="34"/>
        <v>1.119497641701529</v>
      </c>
      <c r="AL94" s="5">
        <f t="shared" si="51"/>
        <v>77463.814057778683</v>
      </c>
      <c r="AM94" s="5">
        <f t="shared" si="52"/>
        <v>151535.18914222132</v>
      </c>
      <c r="AN94" s="5" t="str">
        <f t="shared" si="53"/>
        <v/>
      </c>
      <c r="AO94" s="5">
        <f t="shared" si="54"/>
        <v>144184.32000000001</v>
      </c>
      <c r="AP94" s="5">
        <f t="shared" si="55"/>
        <v>133504</v>
      </c>
      <c r="AQ94" s="5">
        <f t="shared" si="56"/>
        <v>119200</v>
      </c>
      <c r="AS94" s="39">
        <f t="shared" si="57"/>
        <v>119200</v>
      </c>
      <c r="AT94" s="5">
        <f t="shared" si="58"/>
        <v>114499.5016</v>
      </c>
      <c r="AU94" s="5">
        <f t="shared" si="59"/>
        <v>61109.686399999999</v>
      </c>
      <c r="AV94" s="5">
        <f t="shared" si="60"/>
        <v>108817.72836749126</v>
      </c>
      <c r="AW94" s="5">
        <f t="shared" si="61"/>
        <v>37035.687542221312</v>
      </c>
      <c r="AX94" s="51">
        <f t="shared" si="62"/>
        <v>0.32345719435185133</v>
      </c>
      <c r="AZ94" s="39">
        <f t="shared" si="63"/>
        <v>108818</v>
      </c>
      <c r="BA94" s="5">
        <f t="shared" si="64"/>
        <v>20675</v>
      </c>
      <c r="BB94" s="40">
        <f t="shared" si="65"/>
        <v>129493</v>
      </c>
    </row>
    <row r="95" spans="1:54" ht="30" customHeight="1" x14ac:dyDescent="0.25">
      <c r="A95" s="7">
        <v>93</v>
      </c>
      <c r="B95" s="9" t="s">
        <v>97</v>
      </c>
      <c r="C95" s="1" t="s">
        <v>35</v>
      </c>
      <c r="D95" s="13"/>
      <c r="E95" s="28">
        <v>0</v>
      </c>
      <c r="F95" s="26">
        <f t="shared" si="35"/>
        <v>0</v>
      </c>
      <c r="G95" s="27">
        <f t="shared" si="36"/>
        <v>0</v>
      </c>
      <c r="H95" s="18"/>
      <c r="I95" s="29">
        <v>0</v>
      </c>
      <c r="J95" s="11">
        <f t="shared" si="37"/>
        <v>0</v>
      </c>
      <c r="K95" s="19">
        <f t="shared" si="38"/>
        <v>0</v>
      </c>
      <c r="L95" s="18"/>
      <c r="M95" s="29">
        <v>0</v>
      </c>
      <c r="N95" s="11">
        <f t="shared" si="39"/>
        <v>0</v>
      </c>
      <c r="O95" s="19">
        <f t="shared" si="40"/>
        <v>0</v>
      </c>
      <c r="P95" s="20"/>
      <c r="Q95" s="23">
        <f t="shared" si="33"/>
        <v>0</v>
      </c>
      <c r="R95" s="24">
        <f t="shared" si="41"/>
        <v>0</v>
      </c>
      <c r="S95" s="33">
        <f t="shared" si="42"/>
        <v>0</v>
      </c>
      <c r="T95" s="41"/>
      <c r="U95" s="43">
        <v>65000</v>
      </c>
      <c r="V95" s="42">
        <f t="shared" si="43"/>
        <v>73528</v>
      </c>
      <c r="W95" s="35"/>
      <c r="X95" s="36">
        <v>408602.88</v>
      </c>
      <c r="Y95" s="24">
        <f t="shared" si="44"/>
        <v>77634.547200000001</v>
      </c>
      <c r="Z95" s="25">
        <f t="shared" si="45"/>
        <v>486237.42720000003</v>
      </c>
      <c r="AA95" s="37">
        <v>378336</v>
      </c>
      <c r="AB95" s="24">
        <f t="shared" si="46"/>
        <v>71883.839999999997</v>
      </c>
      <c r="AC95" s="38">
        <f t="shared" si="47"/>
        <v>450219.83999999997</v>
      </c>
      <c r="AD95" s="36">
        <v>337800</v>
      </c>
      <c r="AE95" s="24">
        <f t="shared" si="48"/>
        <v>64182</v>
      </c>
      <c r="AF95" s="25">
        <f t="shared" si="49"/>
        <v>401982</v>
      </c>
      <c r="AH95" s="44">
        <f t="shared" si="50"/>
        <v>299566.71999999997</v>
      </c>
      <c r="AJ95" s="45">
        <f t="shared" si="34"/>
        <v>3.608718769230769</v>
      </c>
      <c r="AL95" s="5">
        <f t="shared" si="51"/>
        <v>146107.96300205725</v>
      </c>
      <c r="AM95" s="5">
        <f t="shared" si="52"/>
        <v>453025.47699794266</v>
      </c>
      <c r="AN95" s="5" t="str">
        <f t="shared" si="53"/>
        <v/>
      </c>
      <c r="AO95" s="5">
        <f t="shared" si="54"/>
        <v>408602.88</v>
      </c>
      <c r="AP95" s="5">
        <f t="shared" si="55"/>
        <v>378336</v>
      </c>
      <c r="AQ95" s="5">
        <f t="shared" si="56"/>
        <v>337800</v>
      </c>
      <c r="AS95" s="39">
        <f t="shared" si="57"/>
        <v>337800</v>
      </c>
      <c r="AT95" s="5">
        <f t="shared" si="58"/>
        <v>299566.71999999997</v>
      </c>
      <c r="AU95" s="5">
        <f t="shared" si="59"/>
        <v>73528</v>
      </c>
      <c r="AV95" s="5">
        <f t="shared" si="60"/>
        <v>248927.49709311093</v>
      </c>
      <c r="AW95" s="5">
        <f t="shared" si="61"/>
        <v>153458.75699794272</v>
      </c>
      <c r="AX95" s="51">
        <f t="shared" si="62"/>
        <v>0.51226904309645194</v>
      </c>
      <c r="AZ95" s="39">
        <f t="shared" si="63"/>
        <v>248927</v>
      </c>
      <c r="BA95" s="5">
        <f t="shared" si="64"/>
        <v>47296</v>
      </c>
      <c r="BB95" s="40">
        <f t="shared" si="65"/>
        <v>296223</v>
      </c>
    </row>
    <row r="96" spans="1:54" ht="30" customHeight="1" x14ac:dyDescent="0.25">
      <c r="A96" s="7">
        <v>94</v>
      </c>
      <c r="B96" s="9" t="s">
        <v>98</v>
      </c>
      <c r="C96" s="1" t="s">
        <v>2</v>
      </c>
      <c r="D96" s="13"/>
      <c r="E96" s="28">
        <v>0</v>
      </c>
      <c r="F96" s="26">
        <f t="shared" si="35"/>
        <v>0</v>
      </c>
      <c r="G96" s="27">
        <f t="shared" si="36"/>
        <v>0</v>
      </c>
      <c r="H96" s="18"/>
      <c r="I96" s="29">
        <v>0</v>
      </c>
      <c r="J96" s="11">
        <f t="shared" si="37"/>
        <v>0</v>
      </c>
      <c r="K96" s="19">
        <f t="shared" si="38"/>
        <v>0</v>
      </c>
      <c r="L96" s="18"/>
      <c r="M96" s="29">
        <v>0</v>
      </c>
      <c r="N96" s="11">
        <f t="shared" si="39"/>
        <v>0</v>
      </c>
      <c r="O96" s="19">
        <f t="shared" si="40"/>
        <v>0</v>
      </c>
      <c r="P96" s="20"/>
      <c r="Q96" s="23">
        <f t="shared" si="33"/>
        <v>0</v>
      </c>
      <c r="R96" s="24">
        <f t="shared" si="41"/>
        <v>0</v>
      </c>
      <c r="S96" s="33">
        <f t="shared" si="42"/>
        <v>0</v>
      </c>
      <c r="T96" s="41"/>
      <c r="U96" s="43">
        <v>56370</v>
      </c>
      <c r="V96" s="42">
        <f t="shared" si="43"/>
        <v>63765.743999999999</v>
      </c>
      <c r="W96" s="35"/>
      <c r="X96" s="36">
        <v>253774.07999999999</v>
      </c>
      <c r="Y96" s="24">
        <f t="shared" si="44"/>
        <v>48217.075199999992</v>
      </c>
      <c r="Z96" s="25">
        <f t="shared" si="45"/>
        <v>301991.15519999998</v>
      </c>
      <c r="AA96" s="37">
        <v>234976</v>
      </c>
      <c r="AB96" s="24">
        <f t="shared" si="46"/>
        <v>44645.440000000002</v>
      </c>
      <c r="AC96" s="38">
        <f t="shared" si="47"/>
        <v>279621.44</v>
      </c>
      <c r="AD96" s="36">
        <v>209800</v>
      </c>
      <c r="AE96" s="24">
        <f t="shared" si="48"/>
        <v>39862</v>
      </c>
      <c r="AF96" s="25">
        <f t="shared" si="49"/>
        <v>249662</v>
      </c>
      <c r="AH96" s="44">
        <f t="shared" si="50"/>
        <v>190578.95600000001</v>
      </c>
      <c r="AJ96" s="45">
        <f t="shared" si="34"/>
        <v>2.3808578321802378</v>
      </c>
      <c r="AL96" s="5">
        <f t="shared" si="51"/>
        <v>104138.6866738729</v>
      </c>
      <c r="AM96" s="5">
        <f t="shared" si="52"/>
        <v>277019.22532612714</v>
      </c>
      <c r="AN96" s="5" t="str">
        <f t="shared" si="53"/>
        <v/>
      </c>
      <c r="AO96" s="5">
        <f t="shared" si="54"/>
        <v>253774.07999999999</v>
      </c>
      <c r="AP96" s="5">
        <f t="shared" si="55"/>
        <v>234976</v>
      </c>
      <c r="AQ96" s="5">
        <f t="shared" si="56"/>
        <v>209800</v>
      </c>
      <c r="AS96" s="39">
        <f t="shared" si="57"/>
        <v>209800</v>
      </c>
      <c r="AT96" s="5">
        <f t="shared" si="58"/>
        <v>190578.95600000001</v>
      </c>
      <c r="AU96" s="5">
        <f t="shared" si="59"/>
        <v>63765.743999999999</v>
      </c>
      <c r="AV96" s="5">
        <f t="shared" si="60"/>
        <v>168060.60434022878</v>
      </c>
      <c r="AW96" s="5">
        <f t="shared" si="61"/>
        <v>86440.269326127105</v>
      </c>
      <c r="AX96" s="51">
        <f t="shared" si="62"/>
        <v>0.45356670610645544</v>
      </c>
      <c r="AZ96" s="39">
        <f t="shared" si="63"/>
        <v>168061</v>
      </c>
      <c r="BA96" s="5">
        <f t="shared" si="64"/>
        <v>31932</v>
      </c>
      <c r="BB96" s="40">
        <f t="shared" si="65"/>
        <v>199993</v>
      </c>
    </row>
    <row r="97" spans="1:54" ht="30" customHeight="1" x14ac:dyDescent="0.25">
      <c r="A97" s="7">
        <v>95</v>
      </c>
      <c r="B97" s="9" t="s">
        <v>99</v>
      </c>
      <c r="C97" s="1" t="s">
        <v>2</v>
      </c>
      <c r="D97" s="13"/>
      <c r="E97" s="28">
        <v>0</v>
      </c>
      <c r="F97" s="26">
        <f t="shared" si="35"/>
        <v>0</v>
      </c>
      <c r="G97" s="27">
        <f t="shared" si="36"/>
        <v>0</v>
      </c>
      <c r="H97" s="18"/>
      <c r="I97" s="29">
        <v>0</v>
      </c>
      <c r="J97" s="11">
        <f t="shared" si="37"/>
        <v>0</v>
      </c>
      <c r="K97" s="19">
        <f t="shared" si="38"/>
        <v>0</v>
      </c>
      <c r="L97" s="18"/>
      <c r="M97" s="29">
        <v>0</v>
      </c>
      <c r="N97" s="11">
        <f t="shared" si="39"/>
        <v>0</v>
      </c>
      <c r="O97" s="19">
        <f t="shared" si="40"/>
        <v>0</v>
      </c>
      <c r="P97" s="20"/>
      <c r="Q97" s="23">
        <f t="shared" si="33"/>
        <v>0</v>
      </c>
      <c r="R97" s="24">
        <f t="shared" si="41"/>
        <v>0</v>
      </c>
      <c r="S97" s="33">
        <f t="shared" si="42"/>
        <v>0</v>
      </c>
      <c r="T97" s="41"/>
      <c r="U97" s="43">
        <v>56370</v>
      </c>
      <c r="V97" s="42">
        <f t="shared" si="43"/>
        <v>63765.743999999999</v>
      </c>
      <c r="W97" s="35"/>
      <c r="X97" s="36">
        <v>51287.040000000001</v>
      </c>
      <c r="Y97" s="24">
        <f t="shared" si="44"/>
        <v>9744.5375999999997</v>
      </c>
      <c r="Z97" s="25">
        <f t="shared" si="45"/>
        <v>61031.577600000004</v>
      </c>
      <c r="AA97" s="37">
        <v>47488</v>
      </c>
      <c r="AB97" s="24">
        <f t="shared" si="46"/>
        <v>9022.7199999999993</v>
      </c>
      <c r="AC97" s="38">
        <f t="shared" si="47"/>
        <v>56510.720000000001</v>
      </c>
      <c r="AD97" s="36">
        <v>42400</v>
      </c>
      <c r="AE97" s="24">
        <f t="shared" si="48"/>
        <v>8056</v>
      </c>
      <c r="AF97" s="25">
        <f t="shared" si="49"/>
        <v>50456</v>
      </c>
      <c r="AH97" s="44">
        <f t="shared" si="50"/>
        <v>51235.195999999996</v>
      </c>
      <c r="AJ97" s="45">
        <f t="shared" si="34"/>
        <v>-9.109107681390817E-2</v>
      </c>
      <c r="AL97" s="5">
        <f t="shared" si="51"/>
        <v>42122.576778987976</v>
      </c>
      <c r="AM97" s="5">
        <f t="shared" si="52"/>
        <v>60347.815221012017</v>
      </c>
      <c r="AN97" s="5" t="str">
        <f t="shared" si="53"/>
        <v/>
      </c>
      <c r="AO97" s="5">
        <f t="shared" si="54"/>
        <v>51287.040000000001</v>
      </c>
      <c r="AP97" s="5">
        <f t="shared" si="55"/>
        <v>47488</v>
      </c>
      <c r="AQ97" s="5">
        <f t="shared" si="56"/>
        <v>42400</v>
      </c>
      <c r="AS97" s="39">
        <f t="shared" si="57"/>
        <v>42400</v>
      </c>
      <c r="AT97" s="5">
        <f t="shared" si="58"/>
        <v>51235.195999999996</v>
      </c>
      <c r="AU97" s="5">
        <f t="shared" si="59"/>
        <v>42400</v>
      </c>
      <c r="AV97" s="5">
        <f t="shared" si="60"/>
        <v>50656.619044456886</v>
      </c>
      <c r="AW97" s="5">
        <f t="shared" si="61"/>
        <v>9112.6192210120225</v>
      </c>
      <c r="AX97" s="51">
        <f t="shared" si="62"/>
        <v>0.17785858028164903</v>
      </c>
      <c r="AZ97" s="39">
        <f t="shared" si="63"/>
        <v>50657</v>
      </c>
      <c r="BA97" s="5">
        <f t="shared" si="64"/>
        <v>9625</v>
      </c>
      <c r="BB97" s="40">
        <f t="shared" si="65"/>
        <v>60282</v>
      </c>
    </row>
    <row r="98" spans="1:54" ht="30" customHeight="1" x14ac:dyDescent="0.25">
      <c r="A98" s="7">
        <v>96</v>
      </c>
      <c r="B98" s="9" t="s">
        <v>100</v>
      </c>
      <c r="C98" s="1" t="s">
        <v>2</v>
      </c>
      <c r="D98" s="13"/>
      <c r="E98" s="28">
        <v>0</v>
      </c>
      <c r="F98" s="26">
        <f t="shared" si="35"/>
        <v>0</v>
      </c>
      <c r="G98" s="27">
        <f t="shared" si="36"/>
        <v>0</v>
      </c>
      <c r="H98" s="18"/>
      <c r="I98" s="29">
        <v>0</v>
      </c>
      <c r="J98" s="11">
        <f t="shared" si="37"/>
        <v>0</v>
      </c>
      <c r="K98" s="19">
        <f t="shared" si="38"/>
        <v>0</v>
      </c>
      <c r="L98" s="18"/>
      <c r="M98" s="29">
        <v>0</v>
      </c>
      <c r="N98" s="11">
        <f t="shared" si="39"/>
        <v>0</v>
      </c>
      <c r="O98" s="19">
        <f t="shared" si="40"/>
        <v>0</v>
      </c>
      <c r="P98" s="20"/>
      <c r="Q98" s="23">
        <f t="shared" si="33"/>
        <v>0</v>
      </c>
      <c r="R98" s="24">
        <f t="shared" si="41"/>
        <v>0</v>
      </c>
      <c r="S98" s="33">
        <f t="shared" si="42"/>
        <v>0</v>
      </c>
      <c r="T98" s="41"/>
      <c r="U98" s="43">
        <v>23574</v>
      </c>
      <c r="V98" s="42">
        <f t="shared" si="43"/>
        <v>26666.908800000001</v>
      </c>
      <c r="W98" s="35"/>
      <c r="X98" s="36">
        <v>217486.07999999999</v>
      </c>
      <c r="Y98" s="24">
        <f t="shared" si="44"/>
        <v>41322.355199999998</v>
      </c>
      <c r="Z98" s="25">
        <f t="shared" si="45"/>
        <v>258808.43519999998</v>
      </c>
      <c r="AA98" s="37">
        <v>201376</v>
      </c>
      <c r="AB98" s="24">
        <f t="shared" si="46"/>
        <v>38261.440000000002</v>
      </c>
      <c r="AC98" s="38">
        <f t="shared" si="47"/>
        <v>239637.44</v>
      </c>
      <c r="AD98" s="36">
        <v>179800</v>
      </c>
      <c r="AE98" s="24">
        <f t="shared" si="48"/>
        <v>34162</v>
      </c>
      <c r="AF98" s="25">
        <f t="shared" si="49"/>
        <v>213962</v>
      </c>
      <c r="AH98" s="44">
        <f t="shared" si="50"/>
        <v>156332.24719999998</v>
      </c>
      <c r="AJ98" s="45">
        <f t="shared" si="34"/>
        <v>5.6315537117162968</v>
      </c>
      <c r="AL98" s="5">
        <f t="shared" si="51"/>
        <v>68520.770470386589</v>
      </c>
      <c r="AM98" s="5">
        <f t="shared" si="52"/>
        <v>244143.72392961336</v>
      </c>
      <c r="AN98" s="5" t="str">
        <f t="shared" si="53"/>
        <v/>
      </c>
      <c r="AO98" s="5">
        <f t="shared" si="54"/>
        <v>217486.07999999999</v>
      </c>
      <c r="AP98" s="5">
        <f t="shared" si="55"/>
        <v>201376</v>
      </c>
      <c r="AQ98" s="5">
        <f t="shared" si="56"/>
        <v>179800</v>
      </c>
      <c r="AS98" s="39">
        <f t="shared" si="57"/>
        <v>179800</v>
      </c>
      <c r="AT98" s="5">
        <f t="shared" si="58"/>
        <v>156332.24719999998</v>
      </c>
      <c r="AU98" s="5">
        <f t="shared" si="59"/>
        <v>26666.908800000001</v>
      </c>
      <c r="AV98" s="5">
        <f t="shared" si="60"/>
        <v>120378.90392549043</v>
      </c>
      <c r="AW98" s="5">
        <f t="shared" si="61"/>
        <v>87811.476729613394</v>
      </c>
      <c r="AX98" s="51">
        <f t="shared" si="62"/>
        <v>0.56169778342195675</v>
      </c>
      <c r="AZ98" s="39">
        <f t="shared" si="63"/>
        <v>120379</v>
      </c>
      <c r="BA98" s="5">
        <f t="shared" si="64"/>
        <v>22872</v>
      </c>
      <c r="BB98" s="40">
        <f t="shared" si="65"/>
        <v>143251</v>
      </c>
    </row>
    <row r="99" spans="1:54" ht="30" customHeight="1" x14ac:dyDescent="0.25">
      <c r="A99" s="7">
        <v>97</v>
      </c>
      <c r="B99" s="9" t="s">
        <v>101</v>
      </c>
      <c r="C99" s="1" t="s">
        <v>2</v>
      </c>
      <c r="D99" s="13"/>
      <c r="E99" s="28">
        <v>0</v>
      </c>
      <c r="F99" s="26">
        <f t="shared" si="35"/>
        <v>0</v>
      </c>
      <c r="G99" s="27">
        <f t="shared" si="36"/>
        <v>0</v>
      </c>
      <c r="H99" s="18"/>
      <c r="I99" s="29">
        <v>0</v>
      </c>
      <c r="J99" s="11">
        <f t="shared" si="37"/>
        <v>0</v>
      </c>
      <c r="K99" s="19">
        <f t="shared" si="38"/>
        <v>0</v>
      </c>
      <c r="L99" s="18"/>
      <c r="M99" s="29">
        <v>0</v>
      </c>
      <c r="N99" s="11">
        <f t="shared" si="39"/>
        <v>0</v>
      </c>
      <c r="O99" s="19">
        <f t="shared" si="40"/>
        <v>0</v>
      </c>
      <c r="P99" s="20"/>
      <c r="Q99" s="23">
        <f t="shared" si="33"/>
        <v>0</v>
      </c>
      <c r="R99" s="24">
        <f t="shared" si="41"/>
        <v>0</v>
      </c>
      <c r="S99" s="33">
        <f t="shared" si="42"/>
        <v>0</v>
      </c>
      <c r="T99" s="41"/>
      <c r="U99" s="43">
        <v>26520</v>
      </c>
      <c r="V99" s="42">
        <f t="shared" si="43"/>
        <v>29999.423999999999</v>
      </c>
      <c r="W99" s="35"/>
      <c r="X99" s="36">
        <v>362638.08000000002</v>
      </c>
      <c r="Y99" s="24">
        <f t="shared" si="44"/>
        <v>68901.23520000001</v>
      </c>
      <c r="Z99" s="25">
        <f t="shared" si="45"/>
        <v>431539.31520000001</v>
      </c>
      <c r="AA99" s="37">
        <v>335776</v>
      </c>
      <c r="AB99" s="24">
        <f t="shared" si="46"/>
        <v>63797.440000000002</v>
      </c>
      <c r="AC99" s="38">
        <f t="shared" si="47"/>
        <v>399573.44</v>
      </c>
      <c r="AD99" s="36">
        <v>299800</v>
      </c>
      <c r="AE99" s="24">
        <f t="shared" si="48"/>
        <v>56962</v>
      </c>
      <c r="AF99" s="25">
        <f t="shared" si="49"/>
        <v>356762</v>
      </c>
      <c r="AH99" s="44">
        <f t="shared" si="50"/>
        <v>257053.37599999999</v>
      </c>
      <c r="AJ99" s="45">
        <f t="shared" si="34"/>
        <v>8.6928120663650077</v>
      </c>
      <c r="AL99" s="5">
        <f t="shared" si="51"/>
        <v>103510.59995107746</v>
      </c>
      <c r="AM99" s="5">
        <f t="shared" si="52"/>
        <v>410596.15204892249</v>
      </c>
      <c r="AN99" s="5" t="str">
        <f t="shared" si="53"/>
        <v/>
      </c>
      <c r="AO99" s="5">
        <f t="shared" si="54"/>
        <v>362638.08000000002</v>
      </c>
      <c r="AP99" s="5">
        <f t="shared" si="55"/>
        <v>335776</v>
      </c>
      <c r="AQ99" s="5">
        <f t="shared" si="56"/>
        <v>299800</v>
      </c>
      <c r="AS99" s="39">
        <f t="shared" si="57"/>
        <v>299800</v>
      </c>
      <c r="AT99" s="5">
        <f t="shared" si="58"/>
        <v>257053.37599999999</v>
      </c>
      <c r="AU99" s="5">
        <f t="shared" si="59"/>
        <v>29999.423999999999</v>
      </c>
      <c r="AV99" s="5">
        <f t="shared" si="60"/>
        <v>181914.32555911312</v>
      </c>
      <c r="AW99" s="5">
        <f t="shared" si="61"/>
        <v>153542.77604892253</v>
      </c>
      <c r="AX99" s="51">
        <f t="shared" si="62"/>
        <v>0.59731865201771384</v>
      </c>
      <c r="AZ99" s="39">
        <f t="shared" si="63"/>
        <v>181914</v>
      </c>
      <c r="BA99" s="5">
        <f t="shared" si="64"/>
        <v>34564</v>
      </c>
      <c r="BB99" s="40">
        <f t="shared" si="65"/>
        <v>216478</v>
      </c>
    </row>
    <row r="100" spans="1:54" ht="30" customHeight="1" x14ac:dyDescent="0.25">
      <c r="A100" s="7">
        <v>98</v>
      </c>
      <c r="B100" s="9" t="s">
        <v>102</v>
      </c>
      <c r="C100" s="1" t="s">
        <v>32</v>
      </c>
      <c r="D100" s="13"/>
      <c r="E100" s="28">
        <v>0</v>
      </c>
      <c r="F100" s="26">
        <f t="shared" si="35"/>
        <v>0</v>
      </c>
      <c r="G100" s="27">
        <f t="shared" si="36"/>
        <v>0</v>
      </c>
      <c r="H100" s="18"/>
      <c r="I100" s="29">
        <v>0</v>
      </c>
      <c r="J100" s="11">
        <f t="shared" si="37"/>
        <v>0</v>
      </c>
      <c r="K100" s="19">
        <f t="shared" si="38"/>
        <v>0</v>
      </c>
      <c r="L100" s="18"/>
      <c r="M100" s="29">
        <v>0</v>
      </c>
      <c r="N100" s="11">
        <f t="shared" si="39"/>
        <v>0</v>
      </c>
      <c r="O100" s="19">
        <f t="shared" si="40"/>
        <v>0</v>
      </c>
      <c r="P100" s="20"/>
      <c r="Q100" s="23">
        <f t="shared" si="33"/>
        <v>0</v>
      </c>
      <c r="R100" s="24">
        <f t="shared" si="41"/>
        <v>0</v>
      </c>
      <c r="S100" s="33">
        <f t="shared" si="42"/>
        <v>0</v>
      </c>
      <c r="T100" s="41"/>
      <c r="U100" s="43">
        <v>79821</v>
      </c>
      <c r="V100" s="42">
        <f t="shared" si="43"/>
        <v>90293.515199999994</v>
      </c>
      <c r="W100" s="35"/>
      <c r="X100" s="36">
        <v>218453.76000000001</v>
      </c>
      <c r="Y100" s="24">
        <f t="shared" si="44"/>
        <v>41506.214400000004</v>
      </c>
      <c r="Z100" s="25">
        <f t="shared" si="45"/>
        <v>259959.97440000001</v>
      </c>
      <c r="AA100" s="37">
        <v>202272</v>
      </c>
      <c r="AB100" s="24">
        <f t="shared" si="46"/>
        <v>38431.68</v>
      </c>
      <c r="AC100" s="38">
        <f t="shared" si="47"/>
        <v>240703.68</v>
      </c>
      <c r="AD100" s="36">
        <v>180600</v>
      </c>
      <c r="AE100" s="24">
        <f t="shared" si="48"/>
        <v>34314</v>
      </c>
      <c r="AF100" s="25">
        <f t="shared" si="49"/>
        <v>214914</v>
      </c>
      <c r="AH100" s="44">
        <f t="shared" si="50"/>
        <v>172904.81880000001</v>
      </c>
      <c r="AJ100" s="45">
        <f t="shared" si="34"/>
        <v>1.1661570113128126</v>
      </c>
      <c r="AL100" s="5">
        <f t="shared" si="51"/>
        <v>115688.90996260615</v>
      </c>
      <c r="AM100" s="5">
        <f t="shared" si="52"/>
        <v>230120.72763739387</v>
      </c>
      <c r="AN100" s="5" t="str">
        <f t="shared" si="53"/>
        <v/>
      </c>
      <c r="AO100" s="5">
        <f t="shared" si="54"/>
        <v>218453.76000000001</v>
      </c>
      <c r="AP100" s="5">
        <f t="shared" si="55"/>
        <v>202272</v>
      </c>
      <c r="AQ100" s="5">
        <f t="shared" si="56"/>
        <v>180600</v>
      </c>
      <c r="AS100" s="39">
        <f t="shared" si="57"/>
        <v>180600</v>
      </c>
      <c r="AT100" s="5">
        <f t="shared" si="58"/>
        <v>172904.81880000001</v>
      </c>
      <c r="AU100" s="5">
        <f t="shared" si="59"/>
        <v>90293.515199999994</v>
      </c>
      <c r="AV100" s="5">
        <f t="shared" si="60"/>
        <v>163839.0419969353</v>
      </c>
      <c r="AW100" s="5">
        <f t="shared" si="61"/>
        <v>57215.90883739385</v>
      </c>
      <c r="AX100" s="51">
        <f t="shared" si="62"/>
        <v>0.33090985684774821</v>
      </c>
      <c r="AZ100" s="39">
        <f t="shared" si="63"/>
        <v>163839</v>
      </c>
      <c r="BA100" s="5">
        <f t="shared" si="64"/>
        <v>31129</v>
      </c>
      <c r="BB100" s="40">
        <f t="shared" si="65"/>
        <v>194968</v>
      </c>
    </row>
    <row r="101" spans="1:54" ht="30" customHeight="1" x14ac:dyDescent="0.25">
      <c r="A101" s="7">
        <v>99</v>
      </c>
      <c r="B101" s="9" t="s">
        <v>103</v>
      </c>
      <c r="C101" s="1" t="s">
        <v>2</v>
      </c>
      <c r="D101" s="13"/>
      <c r="E101" s="28">
        <v>0</v>
      </c>
      <c r="F101" s="26">
        <f t="shared" si="35"/>
        <v>0</v>
      </c>
      <c r="G101" s="27">
        <f t="shared" si="36"/>
        <v>0</v>
      </c>
      <c r="H101" s="18"/>
      <c r="I101" s="29">
        <v>0</v>
      </c>
      <c r="J101" s="11">
        <f t="shared" si="37"/>
        <v>0</v>
      </c>
      <c r="K101" s="19">
        <f t="shared" si="38"/>
        <v>0</v>
      </c>
      <c r="L101" s="18"/>
      <c r="M101" s="29">
        <v>0</v>
      </c>
      <c r="N101" s="11">
        <f t="shared" si="39"/>
        <v>0</v>
      </c>
      <c r="O101" s="19">
        <f t="shared" si="40"/>
        <v>0</v>
      </c>
      <c r="P101" s="20"/>
      <c r="Q101" s="23">
        <f t="shared" si="33"/>
        <v>0</v>
      </c>
      <c r="R101" s="24">
        <f t="shared" si="41"/>
        <v>0</v>
      </c>
      <c r="S101" s="33">
        <f t="shared" si="42"/>
        <v>0</v>
      </c>
      <c r="T101" s="41"/>
      <c r="U101" s="43">
        <v>20000</v>
      </c>
      <c r="V101" s="42">
        <f t="shared" si="43"/>
        <v>22624</v>
      </c>
      <c r="W101" s="35"/>
      <c r="X101" s="36">
        <v>120718.08</v>
      </c>
      <c r="Y101" s="24">
        <f t="shared" si="44"/>
        <v>22936.4352</v>
      </c>
      <c r="Z101" s="25">
        <f t="shared" si="45"/>
        <v>143654.51519999999</v>
      </c>
      <c r="AA101" s="37">
        <v>111776</v>
      </c>
      <c r="AB101" s="24">
        <f t="shared" si="46"/>
        <v>21237.439999999999</v>
      </c>
      <c r="AC101" s="38">
        <f t="shared" si="47"/>
        <v>133013.44</v>
      </c>
      <c r="AD101" s="36">
        <v>99800</v>
      </c>
      <c r="AE101" s="24">
        <f t="shared" si="48"/>
        <v>18962</v>
      </c>
      <c r="AF101" s="25">
        <f t="shared" si="49"/>
        <v>118762</v>
      </c>
      <c r="AH101" s="44">
        <f t="shared" si="50"/>
        <v>88729.52</v>
      </c>
      <c r="AJ101" s="45">
        <f t="shared" si="34"/>
        <v>3.4364760000000003</v>
      </c>
      <c r="AL101" s="5">
        <f t="shared" si="51"/>
        <v>43833.701660334285</v>
      </c>
      <c r="AM101" s="5">
        <f t="shared" si="52"/>
        <v>133625.33833966573</v>
      </c>
      <c r="AN101" s="5" t="str">
        <f t="shared" si="53"/>
        <v/>
      </c>
      <c r="AO101" s="5">
        <f t="shared" si="54"/>
        <v>120718.08</v>
      </c>
      <c r="AP101" s="5">
        <f t="shared" si="55"/>
        <v>111776</v>
      </c>
      <c r="AQ101" s="5">
        <f t="shared" si="56"/>
        <v>99800</v>
      </c>
      <c r="AS101" s="39">
        <f t="shared" si="57"/>
        <v>99800</v>
      </c>
      <c r="AT101" s="5">
        <f t="shared" si="58"/>
        <v>88729.52</v>
      </c>
      <c r="AU101" s="5">
        <f t="shared" si="59"/>
        <v>22624</v>
      </c>
      <c r="AV101" s="5">
        <f t="shared" si="60"/>
        <v>74294.250229477533</v>
      </c>
      <c r="AW101" s="5">
        <f t="shared" si="61"/>
        <v>44895.818339665719</v>
      </c>
      <c r="AX101" s="51">
        <f t="shared" si="62"/>
        <v>0.50598513707349835</v>
      </c>
      <c r="AZ101" s="39">
        <f t="shared" si="63"/>
        <v>74294</v>
      </c>
      <c r="BA101" s="5">
        <f t="shared" si="64"/>
        <v>14116</v>
      </c>
      <c r="BB101" s="40">
        <f t="shared" si="65"/>
        <v>88410</v>
      </c>
    </row>
    <row r="102" spans="1:54" ht="30" customHeight="1" x14ac:dyDescent="0.25">
      <c r="A102" s="7">
        <v>100</v>
      </c>
      <c r="B102" s="9" t="s">
        <v>387</v>
      </c>
      <c r="C102" s="1" t="s">
        <v>35</v>
      </c>
      <c r="D102" s="13"/>
      <c r="E102" s="28">
        <v>0</v>
      </c>
      <c r="F102" s="26">
        <f t="shared" si="35"/>
        <v>0</v>
      </c>
      <c r="G102" s="27">
        <f t="shared" si="36"/>
        <v>0</v>
      </c>
      <c r="H102" s="18"/>
      <c r="I102" s="29">
        <v>0</v>
      </c>
      <c r="J102" s="11">
        <f t="shared" si="37"/>
        <v>0</v>
      </c>
      <c r="K102" s="19">
        <f t="shared" si="38"/>
        <v>0</v>
      </c>
      <c r="L102" s="18"/>
      <c r="M102" s="29">
        <v>0</v>
      </c>
      <c r="N102" s="11">
        <f t="shared" si="39"/>
        <v>0</v>
      </c>
      <c r="O102" s="19">
        <f t="shared" si="40"/>
        <v>0</v>
      </c>
      <c r="P102" s="20"/>
      <c r="Q102" s="23">
        <f t="shared" si="33"/>
        <v>0</v>
      </c>
      <c r="R102" s="24">
        <f t="shared" si="41"/>
        <v>0</v>
      </c>
      <c r="S102" s="33">
        <f t="shared" si="42"/>
        <v>0</v>
      </c>
      <c r="T102" s="41"/>
      <c r="U102" s="43">
        <v>285700</v>
      </c>
      <c r="V102" s="42">
        <f t="shared" si="43"/>
        <v>323183.83999999997</v>
      </c>
      <c r="W102" s="35"/>
      <c r="X102" s="36">
        <v>1199028.1000000001</v>
      </c>
      <c r="Y102" s="24">
        <f t="shared" si="44"/>
        <v>227815.33900000004</v>
      </c>
      <c r="Z102" s="25">
        <f t="shared" si="45"/>
        <v>1426843.4390000002</v>
      </c>
      <c r="AA102" s="37">
        <v>1110211</v>
      </c>
      <c r="AB102" s="24">
        <f t="shared" si="46"/>
        <v>210940.09</v>
      </c>
      <c r="AC102" s="38">
        <f t="shared" si="47"/>
        <v>1321151.0900000001</v>
      </c>
      <c r="AD102" s="36">
        <v>991260</v>
      </c>
      <c r="AE102" s="24">
        <f t="shared" si="48"/>
        <v>188339.4</v>
      </c>
      <c r="AF102" s="25">
        <f t="shared" si="49"/>
        <v>1179599.3999999999</v>
      </c>
      <c r="AH102" s="44">
        <f t="shared" si="50"/>
        <v>905920.73499999999</v>
      </c>
      <c r="AJ102" s="45">
        <f t="shared" si="34"/>
        <v>2.1708811165558277</v>
      </c>
      <c r="AL102" s="5">
        <f t="shared" si="51"/>
        <v>508214.17703881714</v>
      </c>
      <c r="AM102" s="5">
        <f t="shared" si="52"/>
        <v>1303627.2929611828</v>
      </c>
      <c r="AN102" s="5" t="str">
        <f t="shared" si="53"/>
        <v/>
      </c>
      <c r="AO102" s="5">
        <f t="shared" si="54"/>
        <v>1199028.1000000001</v>
      </c>
      <c r="AP102" s="5">
        <f t="shared" si="55"/>
        <v>1110211</v>
      </c>
      <c r="AQ102" s="5">
        <f t="shared" si="56"/>
        <v>991260</v>
      </c>
      <c r="AS102" s="39">
        <f t="shared" si="57"/>
        <v>991260</v>
      </c>
      <c r="AT102" s="5">
        <f t="shared" si="58"/>
        <v>905920.73499999999</v>
      </c>
      <c r="AU102" s="5">
        <f t="shared" si="59"/>
        <v>323183.83999999997</v>
      </c>
      <c r="AV102" s="5">
        <f t="shared" si="60"/>
        <v>808105.43265055679</v>
      </c>
      <c r="AW102" s="5">
        <f t="shared" si="61"/>
        <v>397706.55796118284</v>
      </c>
      <c r="AX102" s="51">
        <f t="shared" si="62"/>
        <v>0.4390081191387929</v>
      </c>
      <c r="AZ102" s="39">
        <f t="shared" si="63"/>
        <v>808105</v>
      </c>
      <c r="BA102" s="5">
        <f t="shared" si="64"/>
        <v>153540</v>
      </c>
      <c r="BB102" s="40">
        <f t="shared" si="65"/>
        <v>961645</v>
      </c>
    </row>
    <row r="103" spans="1:54" ht="30" customHeight="1" x14ac:dyDescent="0.25">
      <c r="A103" s="7">
        <v>101</v>
      </c>
      <c r="B103" s="9" t="s">
        <v>104</v>
      </c>
      <c r="C103" s="1" t="s">
        <v>2</v>
      </c>
      <c r="D103" s="13"/>
      <c r="E103" s="28">
        <v>0</v>
      </c>
      <c r="F103" s="26">
        <f t="shared" si="35"/>
        <v>0</v>
      </c>
      <c r="G103" s="27">
        <f t="shared" si="36"/>
        <v>0</v>
      </c>
      <c r="H103" s="18"/>
      <c r="I103" s="29">
        <v>0</v>
      </c>
      <c r="J103" s="11">
        <f t="shared" si="37"/>
        <v>0</v>
      </c>
      <c r="K103" s="19">
        <f t="shared" si="38"/>
        <v>0</v>
      </c>
      <c r="L103" s="18"/>
      <c r="M103" s="29">
        <v>0</v>
      </c>
      <c r="N103" s="11">
        <f t="shared" si="39"/>
        <v>0</v>
      </c>
      <c r="O103" s="19">
        <f t="shared" si="40"/>
        <v>0</v>
      </c>
      <c r="P103" s="20"/>
      <c r="Q103" s="23">
        <f t="shared" si="33"/>
        <v>0</v>
      </c>
      <c r="R103" s="24">
        <f t="shared" si="41"/>
        <v>0</v>
      </c>
      <c r="S103" s="33">
        <f t="shared" si="42"/>
        <v>0</v>
      </c>
      <c r="T103" s="41"/>
      <c r="U103" s="43">
        <v>12522</v>
      </c>
      <c r="V103" s="42">
        <f t="shared" si="43"/>
        <v>14164.886399999999</v>
      </c>
      <c r="W103" s="35"/>
      <c r="X103" s="36">
        <v>94155.26</v>
      </c>
      <c r="Y103" s="24">
        <f t="shared" si="44"/>
        <v>17889.499400000001</v>
      </c>
      <c r="Z103" s="25">
        <f t="shared" si="45"/>
        <v>112044.7594</v>
      </c>
      <c r="AA103" s="37">
        <v>87181</v>
      </c>
      <c r="AB103" s="24">
        <f t="shared" si="46"/>
        <v>16564.39</v>
      </c>
      <c r="AC103" s="38">
        <f t="shared" si="47"/>
        <v>103745.39</v>
      </c>
      <c r="AD103" s="36">
        <v>77840</v>
      </c>
      <c r="AE103" s="24">
        <f t="shared" si="48"/>
        <v>14789.6</v>
      </c>
      <c r="AF103" s="25">
        <f t="shared" si="49"/>
        <v>92629.6</v>
      </c>
      <c r="AH103" s="44">
        <f t="shared" si="50"/>
        <v>68335.286599999992</v>
      </c>
      <c r="AJ103" s="45">
        <f t="shared" si="34"/>
        <v>4.4572182239258895</v>
      </c>
      <c r="AL103" s="5">
        <f t="shared" si="51"/>
        <v>31608.349280661081</v>
      </c>
      <c r="AM103" s="5">
        <f t="shared" si="52"/>
        <v>105062.2239193389</v>
      </c>
      <c r="AN103" s="5" t="str">
        <f t="shared" si="53"/>
        <v/>
      </c>
      <c r="AO103" s="5">
        <f t="shared" si="54"/>
        <v>94155.26</v>
      </c>
      <c r="AP103" s="5">
        <f t="shared" si="55"/>
        <v>87181</v>
      </c>
      <c r="AQ103" s="5">
        <f t="shared" si="56"/>
        <v>77840</v>
      </c>
      <c r="AS103" s="39">
        <f t="shared" si="57"/>
        <v>77840</v>
      </c>
      <c r="AT103" s="5">
        <f t="shared" si="58"/>
        <v>68335.286599999992</v>
      </c>
      <c r="AU103" s="5">
        <f t="shared" si="59"/>
        <v>14164.886399999999</v>
      </c>
      <c r="AV103" s="5">
        <f t="shared" si="60"/>
        <v>54849.236816638819</v>
      </c>
      <c r="AW103" s="5">
        <f t="shared" si="61"/>
        <v>36726.937319338911</v>
      </c>
      <c r="AX103" s="51">
        <f t="shared" si="62"/>
        <v>0.53745201266689224</v>
      </c>
      <c r="AZ103" s="39">
        <f t="shared" si="63"/>
        <v>54849</v>
      </c>
      <c r="BA103" s="5">
        <f t="shared" si="64"/>
        <v>10421</v>
      </c>
      <c r="BB103" s="40">
        <f t="shared" si="65"/>
        <v>65270</v>
      </c>
    </row>
    <row r="104" spans="1:54" ht="30" customHeight="1" x14ac:dyDescent="0.25">
      <c r="A104" s="7">
        <v>102</v>
      </c>
      <c r="B104" s="9" t="s">
        <v>105</v>
      </c>
      <c r="C104" s="1" t="s">
        <v>2</v>
      </c>
      <c r="D104" s="13"/>
      <c r="E104" s="28">
        <v>0</v>
      </c>
      <c r="F104" s="26">
        <f t="shared" si="35"/>
        <v>0</v>
      </c>
      <c r="G104" s="27">
        <f t="shared" si="36"/>
        <v>0</v>
      </c>
      <c r="H104" s="18"/>
      <c r="I104" s="29">
        <v>0</v>
      </c>
      <c r="J104" s="11">
        <f t="shared" si="37"/>
        <v>0</v>
      </c>
      <c r="K104" s="19">
        <f t="shared" si="38"/>
        <v>0</v>
      </c>
      <c r="L104" s="18"/>
      <c r="M104" s="29">
        <v>0</v>
      </c>
      <c r="N104" s="11">
        <f t="shared" si="39"/>
        <v>0</v>
      </c>
      <c r="O104" s="19">
        <f t="shared" si="40"/>
        <v>0</v>
      </c>
      <c r="P104" s="20"/>
      <c r="Q104" s="23">
        <f t="shared" si="33"/>
        <v>0</v>
      </c>
      <c r="R104" s="24">
        <f t="shared" si="41"/>
        <v>0</v>
      </c>
      <c r="S104" s="33">
        <f t="shared" si="42"/>
        <v>0</v>
      </c>
      <c r="T104" s="41"/>
      <c r="U104" s="43">
        <v>12229</v>
      </c>
      <c r="V104" s="42">
        <f t="shared" si="43"/>
        <v>13833.444799999999</v>
      </c>
      <c r="W104" s="35"/>
      <c r="X104" s="36">
        <v>8467.2000000000007</v>
      </c>
      <c r="Y104" s="24">
        <f t="shared" si="44"/>
        <v>1608.7680000000003</v>
      </c>
      <c r="Z104" s="25">
        <f t="shared" si="45"/>
        <v>10075.968000000001</v>
      </c>
      <c r="AA104" s="37">
        <v>7840</v>
      </c>
      <c r="AB104" s="24">
        <f t="shared" si="46"/>
        <v>1489.6</v>
      </c>
      <c r="AC104" s="38">
        <f t="shared" si="47"/>
        <v>9329.6</v>
      </c>
      <c r="AD104" s="36">
        <v>7000</v>
      </c>
      <c r="AE104" s="24">
        <f t="shared" si="48"/>
        <v>1330</v>
      </c>
      <c r="AF104" s="25">
        <f t="shared" si="49"/>
        <v>8330</v>
      </c>
      <c r="AH104" s="44">
        <f t="shared" si="50"/>
        <v>9285.1612000000005</v>
      </c>
      <c r="AJ104" s="45">
        <f t="shared" si="34"/>
        <v>-0.2407260446479679</v>
      </c>
      <c r="AL104" s="5">
        <f t="shared" si="51"/>
        <v>6193.9695832333509</v>
      </c>
      <c r="AM104" s="5">
        <f t="shared" si="52"/>
        <v>12376.35281676665</v>
      </c>
      <c r="AN104" s="5" t="str">
        <f t="shared" si="53"/>
        <v/>
      </c>
      <c r="AO104" s="5">
        <f t="shared" si="54"/>
        <v>8467.2000000000007</v>
      </c>
      <c r="AP104" s="5">
        <f t="shared" si="55"/>
        <v>7840</v>
      </c>
      <c r="AQ104" s="5">
        <f t="shared" si="56"/>
        <v>7000</v>
      </c>
      <c r="AS104" s="39">
        <f t="shared" si="57"/>
        <v>7000</v>
      </c>
      <c r="AT104" s="5">
        <f t="shared" si="58"/>
        <v>9285.1612000000005</v>
      </c>
      <c r="AU104" s="5">
        <f t="shared" si="59"/>
        <v>7000</v>
      </c>
      <c r="AV104" s="5">
        <f t="shared" si="60"/>
        <v>8954.0819653099206</v>
      </c>
      <c r="AW104" s="5">
        <f t="shared" si="61"/>
        <v>3091.1916167666495</v>
      </c>
      <c r="AX104" s="51">
        <f t="shared" si="62"/>
        <v>0.33291738831272516</v>
      </c>
      <c r="AZ104" s="39">
        <f t="shared" si="63"/>
        <v>8954</v>
      </c>
      <c r="BA104" s="5">
        <f t="shared" si="64"/>
        <v>1701</v>
      </c>
      <c r="BB104" s="40">
        <f t="shared" si="65"/>
        <v>10655</v>
      </c>
    </row>
    <row r="105" spans="1:54" ht="30" customHeight="1" x14ac:dyDescent="0.25">
      <c r="A105" s="7">
        <v>103</v>
      </c>
      <c r="B105" s="9" t="s">
        <v>106</v>
      </c>
      <c r="C105" s="1" t="s">
        <v>2</v>
      </c>
      <c r="D105" s="13"/>
      <c r="E105" s="28">
        <v>0</v>
      </c>
      <c r="F105" s="26">
        <f t="shared" si="35"/>
        <v>0</v>
      </c>
      <c r="G105" s="27">
        <f t="shared" si="36"/>
        <v>0</v>
      </c>
      <c r="H105" s="18"/>
      <c r="I105" s="29">
        <v>0</v>
      </c>
      <c r="J105" s="11">
        <f t="shared" si="37"/>
        <v>0</v>
      </c>
      <c r="K105" s="19">
        <f t="shared" si="38"/>
        <v>0</v>
      </c>
      <c r="L105" s="18"/>
      <c r="M105" s="29">
        <v>0</v>
      </c>
      <c r="N105" s="11">
        <f t="shared" si="39"/>
        <v>0</v>
      </c>
      <c r="O105" s="19">
        <f t="shared" si="40"/>
        <v>0</v>
      </c>
      <c r="P105" s="20"/>
      <c r="Q105" s="23">
        <f t="shared" si="33"/>
        <v>0</v>
      </c>
      <c r="R105" s="24">
        <f t="shared" si="41"/>
        <v>0</v>
      </c>
      <c r="S105" s="33">
        <f t="shared" si="42"/>
        <v>0</v>
      </c>
      <c r="T105" s="41"/>
      <c r="U105" s="43">
        <v>46219</v>
      </c>
      <c r="V105" s="42">
        <f t="shared" si="43"/>
        <v>52282.932800000002</v>
      </c>
      <c r="W105" s="35"/>
      <c r="X105" s="36">
        <v>130394.88</v>
      </c>
      <c r="Y105" s="24">
        <f t="shared" si="44"/>
        <v>24775.0272</v>
      </c>
      <c r="Z105" s="25">
        <f t="shared" si="45"/>
        <v>155169.90720000002</v>
      </c>
      <c r="AA105" s="37">
        <v>120736</v>
      </c>
      <c r="AB105" s="24">
        <f t="shared" si="46"/>
        <v>22939.84</v>
      </c>
      <c r="AC105" s="38">
        <f t="shared" si="47"/>
        <v>143675.84</v>
      </c>
      <c r="AD105" s="36">
        <v>107800</v>
      </c>
      <c r="AE105" s="24">
        <f t="shared" si="48"/>
        <v>20482</v>
      </c>
      <c r="AF105" s="25">
        <f t="shared" si="49"/>
        <v>128282</v>
      </c>
      <c r="AH105" s="44">
        <f t="shared" si="50"/>
        <v>102803.4532</v>
      </c>
      <c r="AJ105" s="45">
        <f t="shared" si="34"/>
        <v>1.2242682273523877</v>
      </c>
      <c r="AL105" s="5">
        <f t="shared" si="51"/>
        <v>67874.231770537124</v>
      </c>
      <c r="AM105" s="5">
        <f t="shared" si="52"/>
        <v>137732.67462946288</v>
      </c>
      <c r="AN105" s="5" t="str">
        <f t="shared" si="53"/>
        <v/>
      </c>
      <c r="AO105" s="5">
        <f t="shared" si="54"/>
        <v>130394.88</v>
      </c>
      <c r="AP105" s="5">
        <f t="shared" si="55"/>
        <v>120736</v>
      </c>
      <c r="AQ105" s="5">
        <f t="shared" si="56"/>
        <v>107800</v>
      </c>
      <c r="AS105" s="39">
        <f t="shared" si="57"/>
        <v>107800</v>
      </c>
      <c r="AT105" s="5">
        <f t="shared" si="58"/>
        <v>102803.4532</v>
      </c>
      <c r="AU105" s="5">
        <f t="shared" si="59"/>
        <v>52282.932800000002</v>
      </c>
      <c r="AV105" s="5">
        <f t="shared" si="60"/>
        <v>97055.244088764579</v>
      </c>
      <c r="AW105" s="5">
        <f t="shared" si="61"/>
        <v>34929.221429462887</v>
      </c>
      <c r="AX105" s="51">
        <f t="shared" si="62"/>
        <v>0.33976700531167453</v>
      </c>
      <c r="AZ105" s="39">
        <f t="shared" si="63"/>
        <v>97055</v>
      </c>
      <c r="BA105" s="5">
        <f t="shared" si="64"/>
        <v>18440</v>
      </c>
      <c r="BB105" s="40">
        <f t="shared" si="65"/>
        <v>115495</v>
      </c>
    </row>
    <row r="106" spans="1:54" ht="30" customHeight="1" x14ac:dyDescent="0.25">
      <c r="A106" s="7">
        <v>104</v>
      </c>
      <c r="B106" s="9" t="s">
        <v>107</v>
      </c>
      <c r="C106" s="1" t="s">
        <v>2</v>
      </c>
      <c r="D106" s="13"/>
      <c r="E106" s="28">
        <v>0</v>
      </c>
      <c r="F106" s="26">
        <f t="shared" si="35"/>
        <v>0</v>
      </c>
      <c r="G106" s="27">
        <f t="shared" si="36"/>
        <v>0</v>
      </c>
      <c r="H106" s="18"/>
      <c r="I106" s="29">
        <v>0</v>
      </c>
      <c r="J106" s="11">
        <f t="shared" si="37"/>
        <v>0</v>
      </c>
      <c r="K106" s="19">
        <f t="shared" si="38"/>
        <v>0</v>
      </c>
      <c r="L106" s="18"/>
      <c r="M106" s="29">
        <v>0</v>
      </c>
      <c r="N106" s="11">
        <f t="shared" si="39"/>
        <v>0</v>
      </c>
      <c r="O106" s="19">
        <f t="shared" si="40"/>
        <v>0</v>
      </c>
      <c r="P106" s="20"/>
      <c r="Q106" s="23">
        <f t="shared" si="33"/>
        <v>0</v>
      </c>
      <c r="R106" s="24">
        <f t="shared" si="41"/>
        <v>0</v>
      </c>
      <c r="S106" s="33">
        <f t="shared" si="42"/>
        <v>0</v>
      </c>
      <c r="T106" s="41"/>
      <c r="U106" s="43">
        <v>4649</v>
      </c>
      <c r="V106" s="42">
        <f t="shared" si="43"/>
        <v>5258.9488000000001</v>
      </c>
      <c r="W106" s="35"/>
      <c r="X106" s="36">
        <v>38465.279999999999</v>
      </c>
      <c r="Y106" s="24">
        <f t="shared" si="44"/>
        <v>7308.4031999999997</v>
      </c>
      <c r="Z106" s="25">
        <f t="shared" si="45"/>
        <v>45773.683199999999</v>
      </c>
      <c r="AA106" s="37">
        <v>35616</v>
      </c>
      <c r="AB106" s="24">
        <f t="shared" si="46"/>
        <v>6767.04</v>
      </c>
      <c r="AC106" s="38">
        <f t="shared" si="47"/>
        <v>42383.040000000001</v>
      </c>
      <c r="AD106" s="36">
        <v>31800</v>
      </c>
      <c r="AE106" s="24">
        <f t="shared" si="48"/>
        <v>6042</v>
      </c>
      <c r="AF106" s="25">
        <f t="shared" si="49"/>
        <v>37842</v>
      </c>
      <c r="AH106" s="44">
        <f t="shared" si="50"/>
        <v>27785.057199999999</v>
      </c>
      <c r="AJ106" s="45">
        <f t="shared" si="34"/>
        <v>4.9765664013766404</v>
      </c>
      <c r="AL106" s="5">
        <f t="shared" si="51"/>
        <v>12521.416857338903</v>
      </c>
      <c r="AM106" s="5">
        <f t="shared" si="52"/>
        <v>43048.697542661095</v>
      </c>
      <c r="AN106" s="5" t="str">
        <f t="shared" si="53"/>
        <v/>
      </c>
      <c r="AO106" s="5">
        <f t="shared" si="54"/>
        <v>38465.279999999999</v>
      </c>
      <c r="AP106" s="5">
        <f t="shared" si="55"/>
        <v>35616</v>
      </c>
      <c r="AQ106" s="5">
        <f t="shared" si="56"/>
        <v>31800</v>
      </c>
      <c r="AS106" s="39">
        <f t="shared" si="57"/>
        <v>31800</v>
      </c>
      <c r="AT106" s="5">
        <f t="shared" si="58"/>
        <v>27785.057199999999</v>
      </c>
      <c r="AU106" s="5">
        <f t="shared" si="59"/>
        <v>5258.9488000000001</v>
      </c>
      <c r="AV106" s="5">
        <f t="shared" si="60"/>
        <v>21878.121298459191</v>
      </c>
      <c r="AW106" s="5">
        <f t="shared" si="61"/>
        <v>15263.640342661096</v>
      </c>
      <c r="AX106" s="51">
        <f t="shared" si="62"/>
        <v>0.54934709087664202</v>
      </c>
      <c r="AZ106" s="39">
        <f t="shared" si="63"/>
        <v>21878</v>
      </c>
      <c r="BA106" s="5">
        <f t="shared" si="64"/>
        <v>4157</v>
      </c>
      <c r="BB106" s="40">
        <f t="shared" si="65"/>
        <v>26035</v>
      </c>
    </row>
    <row r="107" spans="1:54" ht="30" customHeight="1" x14ac:dyDescent="0.25">
      <c r="A107" s="7">
        <v>105</v>
      </c>
      <c r="B107" s="9" t="s">
        <v>108</v>
      </c>
      <c r="C107" s="1" t="s">
        <v>2</v>
      </c>
      <c r="D107" s="13"/>
      <c r="E107" s="28">
        <v>0</v>
      </c>
      <c r="F107" s="26">
        <f t="shared" si="35"/>
        <v>0</v>
      </c>
      <c r="G107" s="27">
        <f t="shared" si="36"/>
        <v>0</v>
      </c>
      <c r="H107" s="18"/>
      <c r="I107" s="29">
        <v>0</v>
      </c>
      <c r="J107" s="11">
        <f t="shared" si="37"/>
        <v>0</v>
      </c>
      <c r="K107" s="19">
        <f t="shared" si="38"/>
        <v>0</v>
      </c>
      <c r="L107" s="18"/>
      <c r="M107" s="29">
        <v>0</v>
      </c>
      <c r="N107" s="11">
        <f t="shared" si="39"/>
        <v>0</v>
      </c>
      <c r="O107" s="19">
        <f t="shared" si="40"/>
        <v>0</v>
      </c>
      <c r="P107" s="20"/>
      <c r="Q107" s="23">
        <f t="shared" si="33"/>
        <v>0</v>
      </c>
      <c r="R107" s="24">
        <f t="shared" si="41"/>
        <v>0</v>
      </c>
      <c r="S107" s="33">
        <f t="shared" si="42"/>
        <v>0</v>
      </c>
      <c r="T107" s="41"/>
      <c r="U107" s="43">
        <v>26291</v>
      </c>
      <c r="V107" s="42">
        <f t="shared" si="43"/>
        <v>29740.379199999999</v>
      </c>
      <c r="W107" s="35"/>
      <c r="X107" s="36">
        <v>68463.360000000001</v>
      </c>
      <c r="Y107" s="24">
        <f t="shared" si="44"/>
        <v>13008.038400000001</v>
      </c>
      <c r="Z107" s="25">
        <f t="shared" si="45"/>
        <v>81471.398400000005</v>
      </c>
      <c r="AA107" s="37">
        <v>63392</v>
      </c>
      <c r="AB107" s="24">
        <f t="shared" si="46"/>
        <v>12044.48</v>
      </c>
      <c r="AC107" s="38">
        <f t="shared" si="47"/>
        <v>75436.479999999996</v>
      </c>
      <c r="AD107" s="36">
        <v>56600</v>
      </c>
      <c r="AE107" s="24">
        <f t="shared" si="48"/>
        <v>10754</v>
      </c>
      <c r="AF107" s="25">
        <f t="shared" si="49"/>
        <v>67354</v>
      </c>
      <c r="AH107" s="44">
        <f t="shared" si="50"/>
        <v>54548.934800000003</v>
      </c>
      <c r="AJ107" s="45">
        <f t="shared" si="34"/>
        <v>1.0748139971853488</v>
      </c>
      <c r="AL107" s="5">
        <f t="shared" si="51"/>
        <v>37310.58288543862</v>
      </c>
      <c r="AM107" s="5">
        <f t="shared" si="52"/>
        <v>71787.286714561385</v>
      </c>
      <c r="AN107" s="5" t="str">
        <f t="shared" si="53"/>
        <v/>
      </c>
      <c r="AO107" s="5">
        <f t="shared" si="54"/>
        <v>68463.360000000001</v>
      </c>
      <c r="AP107" s="5">
        <f t="shared" si="55"/>
        <v>63392</v>
      </c>
      <c r="AQ107" s="5">
        <f t="shared" si="56"/>
        <v>56600</v>
      </c>
      <c r="AS107" s="39">
        <f t="shared" si="57"/>
        <v>56600</v>
      </c>
      <c r="AT107" s="5">
        <f t="shared" si="58"/>
        <v>54548.934800000003</v>
      </c>
      <c r="AU107" s="5">
        <f t="shared" si="59"/>
        <v>29740.379199999999</v>
      </c>
      <c r="AV107" s="5">
        <f t="shared" si="60"/>
        <v>51989.291501356332</v>
      </c>
      <c r="AW107" s="5">
        <f t="shared" si="61"/>
        <v>17238.351914561383</v>
      </c>
      <c r="AX107" s="51">
        <f t="shared" si="62"/>
        <v>0.31601628845301266</v>
      </c>
      <c r="AZ107" s="39">
        <f t="shared" si="63"/>
        <v>51989</v>
      </c>
      <c r="BA107" s="5">
        <f t="shared" si="64"/>
        <v>9878</v>
      </c>
      <c r="BB107" s="40">
        <f t="shared" si="65"/>
        <v>61867</v>
      </c>
    </row>
    <row r="108" spans="1:54" ht="30" customHeight="1" x14ac:dyDescent="0.25">
      <c r="A108" s="7">
        <v>106</v>
      </c>
      <c r="B108" s="9" t="s">
        <v>109</v>
      </c>
      <c r="C108" s="1" t="s">
        <v>2</v>
      </c>
      <c r="D108" s="13"/>
      <c r="E108" s="28">
        <v>0</v>
      </c>
      <c r="F108" s="26">
        <f t="shared" si="35"/>
        <v>0</v>
      </c>
      <c r="G108" s="27">
        <f t="shared" si="36"/>
        <v>0</v>
      </c>
      <c r="H108" s="18"/>
      <c r="I108" s="29">
        <v>0</v>
      </c>
      <c r="J108" s="11">
        <f t="shared" si="37"/>
        <v>0</v>
      </c>
      <c r="K108" s="19">
        <f t="shared" si="38"/>
        <v>0</v>
      </c>
      <c r="L108" s="18"/>
      <c r="M108" s="29">
        <v>0</v>
      </c>
      <c r="N108" s="11">
        <f t="shared" si="39"/>
        <v>0</v>
      </c>
      <c r="O108" s="19">
        <f t="shared" si="40"/>
        <v>0</v>
      </c>
      <c r="P108" s="20"/>
      <c r="Q108" s="23">
        <f t="shared" si="33"/>
        <v>0</v>
      </c>
      <c r="R108" s="24">
        <f t="shared" si="41"/>
        <v>0</v>
      </c>
      <c r="S108" s="33">
        <f t="shared" si="42"/>
        <v>0</v>
      </c>
      <c r="T108" s="41"/>
      <c r="U108" s="43">
        <v>17454</v>
      </c>
      <c r="V108" s="42">
        <f t="shared" si="43"/>
        <v>19743.964799999998</v>
      </c>
      <c r="W108" s="35"/>
      <c r="X108" s="36">
        <v>60238.080000000002</v>
      </c>
      <c r="Y108" s="24">
        <f t="shared" si="44"/>
        <v>11445.235200000001</v>
      </c>
      <c r="Z108" s="25">
        <f t="shared" si="45"/>
        <v>71683.315199999997</v>
      </c>
      <c r="AA108" s="37">
        <v>55776</v>
      </c>
      <c r="AB108" s="24">
        <f t="shared" si="46"/>
        <v>10597.44</v>
      </c>
      <c r="AC108" s="38">
        <f t="shared" si="47"/>
        <v>66373.440000000002</v>
      </c>
      <c r="AD108" s="36">
        <v>49800</v>
      </c>
      <c r="AE108" s="24">
        <f t="shared" si="48"/>
        <v>9462</v>
      </c>
      <c r="AF108" s="25">
        <f t="shared" si="49"/>
        <v>59262</v>
      </c>
      <c r="AH108" s="44">
        <f t="shared" si="50"/>
        <v>46389.511200000001</v>
      </c>
      <c r="AJ108" s="45">
        <f t="shared" si="34"/>
        <v>1.6578154692334135</v>
      </c>
      <c r="AL108" s="5">
        <f t="shared" si="51"/>
        <v>28118.353540906654</v>
      </c>
      <c r="AM108" s="5">
        <f t="shared" si="52"/>
        <v>64660.668859093348</v>
      </c>
      <c r="AN108" s="5" t="str">
        <f t="shared" si="53"/>
        <v/>
      </c>
      <c r="AO108" s="5">
        <f t="shared" si="54"/>
        <v>60238.080000000002</v>
      </c>
      <c r="AP108" s="5">
        <f t="shared" si="55"/>
        <v>55776</v>
      </c>
      <c r="AQ108" s="5">
        <f t="shared" si="56"/>
        <v>49800</v>
      </c>
      <c r="AS108" s="39">
        <f t="shared" si="57"/>
        <v>49800</v>
      </c>
      <c r="AT108" s="5">
        <f t="shared" si="58"/>
        <v>46389.511200000001</v>
      </c>
      <c r="AU108" s="5">
        <f t="shared" si="59"/>
        <v>19743.964799999998</v>
      </c>
      <c r="AV108" s="5">
        <f t="shared" si="60"/>
        <v>42632.966145488252</v>
      </c>
      <c r="AW108" s="5">
        <f t="shared" si="61"/>
        <v>18271.157659093347</v>
      </c>
      <c r="AX108" s="51">
        <f t="shared" si="62"/>
        <v>0.39386398318189969</v>
      </c>
      <c r="AZ108" s="39">
        <f t="shared" si="63"/>
        <v>42633</v>
      </c>
      <c r="BA108" s="5">
        <f t="shared" si="64"/>
        <v>8100</v>
      </c>
      <c r="BB108" s="40">
        <f t="shared" si="65"/>
        <v>50733</v>
      </c>
    </row>
    <row r="109" spans="1:54" ht="30" customHeight="1" x14ac:dyDescent="0.25">
      <c r="A109" s="7">
        <v>107</v>
      </c>
      <c r="B109" s="9" t="s">
        <v>110</v>
      </c>
      <c r="C109" s="1" t="s">
        <v>2</v>
      </c>
      <c r="D109" s="13"/>
      <c r="E109" s="28">
        <v>0</v>
      </c>
      <c r="F109" s="26">
        <f t="shared" si="35"/>
        <v>0</v>
      </c>
      <c r="G109" s="27">
        <f t="shared" si="36"/>
        <v>0</v>
      </c>
      <c r="H109" s="18"/>
      <c r="I109" s="29">
        <v>0</v>
      </c>
      <c r="J109" s="11">
        <f t="shared" si="37"/>
        <v>0</v>
      </c>
      <c r="K109" s="19">
        <f t="shared" si="38"/>
        <v>0</v>
      </c>
      <c r="L109" s="18"/>
      <c r="M109" s="29">
        <v>0</v>
      </c>
      <c r="N109" s="11">
        <f t="shared" si="39"/>
        <v>0</v>
      </c>
      <c r="O109" s="19">
        <f t="shared" si="40"/>
        <v>0</v>
      </c>
      <c r="P109" s="20"/>
      <c r="Q109" s="23">
        <f t="shared" si="33"/>
        <v>0</v>
      </c>
      <c r="R109" s="24">
        <f t="shared" si="41"/>
        <v>0</v>
      </c>
      <c r="S109" s="33">
        <f t="shared" si="42"/>
        <v>0</v>
      </c>
      <c r="T109" s="41"/>
      <c r="U109" s="43">
        <v>15287</v>
      </c>
      <c r="V109" s="42">
        <f t="shared" si="43"/>
        <v>17292.654399999999</v>
      </c>
      <c r="W109" s="35"/>
      <c r="X109" s="36">
        <v>75479.039999999994</v>
      </c>
      <c r="Y109" s="24">
        <f t="shared" si="44"/>
        <v>14341.017599999997</v>
      </c>
      <c r="Z109" s="25">
        <f t="shared" si="45"/>
        <v>89820.057599999986</v>
      </c>
      <c r="AA109" s="37">
        <v>69888</v>
      </c>
      <c r="AB109" s="24">
        <f t="shared" si="46"/>
        <v>13278.72</v>
      </c>
      <c r="AC109" s="38">
        <f t="shared" si="47"/>
        <v>83166.720000000001</v>
      </c>
      <c r="AD109" s="36">
        <v>62400</v>
      </c>
      <c r="AE109" s="24">
        <f t="shared" si="48"/>
        <v>11856</v>
      </c>
      <c r="AF109" s="25">
        <f t="shared" si="49"/>
        <v>74256</v>
      </c>
      <c r="AH109" s="44">
        <f t="shared" si="50"/>
        <v>56264.923599999995</v>
      </c>
      <c r="AJ109" s="45">
        <f t="shared" si="34"/>
        <v>2.6805732714070776</v>
      </c>
      <c r="AL109" s="5">
        <f t="shared" si="51"/>
        <v>29736.653090572418</v>
      </c>
      <c r="AM109" s="5">
        <f t="shared" si="52"/>
        <v>82793.194109427568</v>
      </c>
      <c r="AN109" s="5" t="str">
        <f t="shared" si="53"/>
        <v/>
      </c>
      <c r="AO109" s="5">
        <f t="shared" si="54"/>
        <v>75479.039999999994</v>
      </c>
      <c r="AP109" s="5">
        <f t="shared" si="55"/>
        <v>69888</v>
      </c>
      <c r="AQ109" s="5">
        <f t="shared" si="56"/>
        <v>62400</v>
      </c>
      <c r="AS109" s="39">
        <f t="shared" si="57"/>
        <v>62400</v>
      </c>
      <c r="AT109" s="5">
        <f t="shared" si="58"/>
        <v>56264.923599999995</v>
      </c>
      <c r="AU109" s="5">
        <f t="shared" si="59"/>
        <v>17292.654399999999</v>
      </c>
      <c r="AV109" s="5">
        <f t="shared" si="60"/>
        <v>48844.853118857594</v>
      </c>
      <c r="AW109" s="5">
        <f t="shared" si="61"/>
        <v>26528.270509427577</v>
      </c>
      <c r="AX109" s="51">
        <f t="shared" si="62"/>
        <v>0.47148860803620785</v>
      </c>
      <c r="AZ109" s="39">
        <f t="shared" si="63"/>
        <v>48845</v>
      </c>
      <c r="BA109" s="5">
        <f t="shared" si="64"/>
        <v>9281</v>
      </c>
      <c r="BB109" s="40">
        <f t="shared" si="65"/>
        <v>58126</v>
      </c>
    </row>
    <row r="110" spans="1:54" ht="30" customHeight="1" x14ac:dyDescent="0.25">
      <c r="A110" s="7">
        <v>108</v>
      </c>
      <c r="B110" s="9" t="s">
        <v>111</v>
      </c>
      <c r="C110" s="1" t="s">
        <v>2</v>
      </c>
      <c r="D110" s="13"/>
      <c r="E110" s="28">
        <v>0</v>
      </c>
      <c r="F110" s="26">
        <f t="shared" si="35"/>
        <v>0</v>
      </c>
      <c r="G110" s="27">
        <f t="shared" si="36"/>
        <v>0</v>
      </c>
      <c r="H110" s="18"/>
      <c r="I110" s="29">
        <v>0</v>
      </c>
      <c r="J110" s="11">
        <f t="shared" si="37"/>
        <v>0</v>
      </c>
      <c r="K110" s="19">
        <f t="shared" si="38"/>
        <v>0</v>
      </c>
      <c r="L110" s="18"/>
      <c r="M110" s="29">
        <v>0</v>
      </c>
      <c r="N110" s="11">
        <f t="shared" si="39"/>
        <v>0</v>
      </c>
      <c r="O110" s="19">
        <f t="shared" si="40"/>
        <v>0</v>
      </c>
      <c r="P110" s="20"/>
      <c r="Q110" s="23">
        <f t="shared" si="33"/>
        <v>0</v>
      </c>
      <c r="R110" s="24">
        <f t="shared" si="41"/>
        <v>0</v>
      </c>
      <c r="S110" s="33">
        <f t="shared" si="42"/>
        <v>0</v>
      </c>
      <c r="T110" s="41"/>
      <c r="U110" s="43">
        <v>14710</v>
      </c>
      <c r="V110" s="42">
        <f t="shared" si="43"/>
        <v>16639.952000000001</v>
      </c>
      <c r="W110" s="35"/>
      <c r="X110" s="36">
        <v>118298.88</v>
      </c>
      <c r="Y110" s="24">
        <f t="shared" si="44"/>
        <v>22476.787200000002</v>
      </c>
      <c r="Z110" s="25">
        <f t="shared" si="45"/>
        <v>140775.6672</v>
      </c>
      <c r="AA110" s="37">
        <v>109536</v>
      </c>
      <c r="AB110" s="24">
        <f t="shared" si="46"/>
        <v>20811.84</v>
      </c>
      <c r="AC110" s="38">
        <f t="shared" si="47"/>
        <v>130347.84</v>
      </c>
      <c r="AD110" s="36">
        <v>97800</v>
      </c>
      <c r="AE110" s="24">
        <f t="shared" si="48"/>
        <v>18582</v>
      </c>
      <c r="AF110" s="25">
        <f t="shared" si="49"/>
        <v>116382</v>
      </c>
      <c r="AH110" s="44">
        <f t="shared" si="50"/>
        <v>85568.707999999999</v>
      </c>
      <c r="AJ110" s="45">
        <f t="shared" si="34"/>
        <v>4.8170433718558803</v>
      </c>
      <c r="AL110" s="5">
        <f t="shared" si="51"/>
        <v>38855.136978794435</v>
      </c>
      <c r="AM110" s="5">
        <f t="shared" si="52"/>
        <v>132282.27902120556</v>
      </c>
      <c r="AN110" s="5" t="str">
        <f t="shared" si="53"/>
        <v/>
      </c>
      <c r="AO110" s="5">
        <f t="shared" si="54"/>
        <v>118298.88</v>
      </c>
      <c r="AP110" s="5">
        <f t="shared" si="55"/>
        <v>109536</v>
      </c>
      <c r="AQ110" s="5">
        <f t="shared" si="56"/>
        <v>97800</v>
      </c>
      <c r="AS110" s="39">
        <f t="shared" si="57"/>
        <v>97800</v>
      </c>
      <c r="AT110" s="5">
        <f t="shared" si="58"/>
        <v>85568.707999999999</v>
      </c>
      <c r="AU110" s="5">
        <f t="shared" si="59"/>
        <v>16639.952000000001</v>
      </c>
      <c r="AV110" s="5">
        <f t="shared" si="60"/>
        <v>67765.259943210694</v>
      </c>
      <c r="AW110" s="5">
        <f t="shared" si="61"/>
        <v>46713.571021205564</v>
      </c>
      <c r="AX110" s="51">
        <f t="shared" si="62"/>
        <v>0.54591885413538754</v>
      </c>
      <c r="AZ110" s="39">
        <f t="shared" si="63"/>
        <v>67765</v>
      </c>
      <c r="BA110" s="5">
        <f t="shared" si="64"/>
        <v>12875</v>
      </c>
      <c r="BB110" s="40">
        <f t="shared" si="65"/>
        <v>80640</v>
      </c>
    </row>
    <row r="111" spans="1:54" ht="30" customHeight="1" x14ac:dyDescent="0.25">
      <c r="A111" s="7">
        <v>109</v>
      </c>
      <c r="B111" s="9" t="s">
        <v>112</v>
      </c>
      <c r="C111" s="1" t="s">
        <v>2</v>
      </c>
      <c r="D111" s="13"/>
      <c r="E111" s="28">
        <v>0</v>
      </c>
      <c r="F111" s="26">
        <f t="shared" si="35"/>
        <v>0</v>
      </c>
      <c r="G111" s="27">
        <f t="shared" si="36"/>
        <v>0</v>
      </c>
      <c r="H111" s="18"/>
      <c r="I111" s="29">
        <v>0</v>
      </c>
      <c r="J111" s="11">
        <f t="shared" si="37"/>
        <v>0</v>
      </c>
      <c r="K111" s="19">
        <f t="shared" si="38"/>
        <v>0</v>
      </c>
      <c r="L111" s="18"/>
      <c r="M111" s="29">
        <v>0</v>
      </c>
      <c r="N111" s="11">
        <f t="shared" si="39"/>
        <v>0</v>
      </c>
      <c r="O111" s="19">
        <f t="shared" si="40"/>
        <v>0</v>
      </c>
      <c r="P111" s="20"/>
      <c r="Q111" s="23">
        <f t="shared" si="33"/>
        <v>0</v>
      </c>
      <c r="R111" s="24">
        <f t="shared" si="41"/>
        <v>0</v>
      </c>
      <c r="S111" s="33">
        <f t="shared" si="42"/>
        <v>0</v>
      </c>
      <c r="T111" s="41"/>
      <c r="U111" s="43">
        <v>58046</v>
      </c>
      <c r="V111" s="42">
        <f t="shared" si="43"/>
        <v>65661.635200000004</v>
      </c>
      <c r="W111" s="35"/>
      <c r="X111" s="36">
        <v>190874.88</v>
      </c>
      <c r="Y111" s="24">
        <f t="shared" si="44"/>
        <v>36266.227200000001</v>
      </c>
      <c r="Z111" s="25">
        <f t="shared" si="45"/>
        <v>227141.1072</v>
      </c>
      <c r="AA111" s="37">
        <v>176736</v>
      </c>
      <c r="AB111" s="24">
        <f t="shared" si="46"/>
        <v>33579.839999999997</v>
      </c>
      <c r="AC111" s="38">
        <f t="shared" si="47"/>
        <v>210315.84</v>
      </c>
      <c r="AD111" s="36">
        <v>157800</v>
      </c>
      <c r="AE111" s="24">
        <f t="shared" si="48"/>
        <v>29982</v>
      </c>
      <c r="AF111" s="25">
        <f t="shared" si="49"/>
        <v>187782</v>
      </c>
      <c r="AH111" s="44">
        <f t="shared" si="50"/>
        <v>147768.12880000001</v>
      </c>
      <c r="AJ111" s="45">
        <f t="shared" si="34"/>
        <v>1.5457073493436242</v>
      </c>
      <c r="AL111" s="5">
        <f t="shared" si="51"/>
        <v>91378.282515588362</v>
      </c>
      <c r="AM111" s="5">
        <f t="shared" si="52"/>
        <v>204157.97508441165</v>
      </c>
      <c r="AN111" s="5" t="str">
        <f t="shared" si="53"/>
        <v/>
      </c>
      <c r="AO111" s="5">
        <f t="shared" si="54"/>
        <v>190874.88</v>
      </c>
      <c r="AP111" s="5">
        <f t="shared" si="55"/>
        <v>176736</v>
      </c>
      <c r="AQ111" s="5">
        <f t="shared" si="56"/>
        <v>157800</v>
      </c>
      <c r="AS111" s="39">
        <f t="shared" si="57"/>
        <v>157800</v>
      </c>
      <c r="AT111" s="5">
        <f t="shared" si="58"/>
        <v>147768.12880000001</v>
      </c>
      <c r="AU111" s="5">
        <f t="shared" si="59"/>
        <v>65661.635200000004</v>
      </c>
      <c r="AV111" s="5">
        <f t="shared" si="60"/>
        <v>136732.93082241694</v>
      </c>
      <c r="AW111" s="5">
        <f t="shared" si="61"/>
        <v>56389.846284411644</v>
      </c>
      <c r="AX111" s="51">
        <f t="shared" si="62"/>
        <v>0.38161034278733885</v>
      </c>
      <c r="AZ111" s="39">
        <f t="shared" si="63"/>
        <v>136733</v>
      </c>
      <c r="BA111" s="5">
        <f t="shared" si="64"/>
        <v>25979</v>
      </c>
      <c r="BB111" s="40">
        <f t="shared" si="65"/>
        <v>162712</v>
      </c>
    </row>
    <row r="112" spans="1:54" ht="30" customHeight="1" x14ac:dyDescent="0.25">
      <c r="A112" s="7">
        <v>110</v>
      </c>
      <c r="B112" s="9" t="s">
        <v>113</v>
      </c>
      <c r="C112" s="1" t="s">
        <v>2</v>
      </c>
      <c r="D112" s="13"/>
      <c r="E112" s="28">
        <v>0</v>
      </c>
      <c r="F112" s="26">
        <f t="shared" si="35"/>
        <v>0</v>
      </c>
      <c r="G112" s="27">
        <f t="shared" si="36"/>
        <v>0</v>
      </c>
      <c r="H112" s="18"/>
      <c r="I112" s="29">
        <v>0</v>
      </c>
      <c r="J112" s="11">
        <f t="shared" si="37"/>
        <v>0</v>
      </c>
      <c r="K112" s="19">
        <f t="shared" si="38"/>
        <v>0</v>
      </c>
      <c r="L112" s="18"/>
      <c r="M112" s="29">
        <v>0</v>
      </c>
      <c r="N112" s="11">
        <f t="shared" si="39"/>
        <v>0</v>
      </c>
      <c r="O112" s="19">
        <f t="shared" si="40"/>
        <v>0</v>
      </c>
      <c r="P112" s="20"/>
      <c r="Q112" s="23">
        <f t="shared" si="33"/>
        <v>0</v>
      </c>
      <c r="R112" s="24">
        <f t="shared" si="41"/>
        <v>0</v>
      </c>
      <c r="S112" s="33">
        <f t="shared" si="42"/>
        <v>0</v>
      </c>
      <c r="T112" s="41"/>
      <c r="U112" s="43">
        <v>15800</v>
      </c>
      <c r="V112" s="42">
        <f t="shared" si="43"/>
        <v>17872.96</v>
      </c>
      <c r="W112" s="35"/>
      <c r="X112" s="36">
        <v>48142.080000000002</v>
      </c>
      <c r="Y112" s="24">
        <f t="shared" si="44"/>
        <v>9146.9951999999994</v>
      </c>
      <c r="Z112" s="25">
        <f t="shared" si="45"/>
        <v>57289.075199999999</v>
      </c>
      <c r="AA112" s="37">
        <v>44576</v>
      </c>
      <c r="AB112" s="24">
        <f t="shared" si="46"/>
        <v>8469.44</v>
      </c>
      <c r="AC112" s="38">
        <f t="shared" si="47"/>
        <v>53045.440000000002</v>
      </c>
      <c r="AD112" s="36">
        <v>39800</v>
      </c>
      <c r="AE112" s="24">
        <f t="shared" si="48"/>
        <v>7562</v>
      </c>
      <c r="AF112" s="25">
        <f t="shared" si="49"/>
        <v>47362</v>
      </c>
      <c r="AH112" s="44">
        <f t="shared" si="50"/>
        <v>37597.760000000002</v>
      </c>
      <c r="AJ112" s="45">
        <f t="shared" si="34"/>
        <v>1.3796050632911394</v>
      </c>
      <c r="AL112" s="5">
        <f t="shared" si="51"/>
        <v>24011.049411860327</v>
      </c>
      <c r="AM112" s="5">
        <f t="shared" si="52"/>
        <v>51184.47058813968</v>
      </c>
      <c r="AN112" s="5" t="str">
        <f t="shared" si="53"/>
        <v/>
      </c>
      <c r="AO112" s="5">
        <f t="shared" si="54"/>
        <v>48142.080000000002</v>
      </c>
      <c r="AP112" s="5">
        <f t="shared" si="55"/>
        <v>44576</v>
      </c>
      <c r="AQ112" s="5">
        <f t="shared" si="56"/>
        <v>39800</v>
      </c>
      <c r="AS112" s="39">
        <f t="shared" si="57"/>
        <v>39800</v>
      </c>
      <c r="AT112" s="5">
        <f t="shared" si="58"/>
        <v>37597.760000000002</v>
      </c>
      <c r="AU112" s="5">
        <f t="shared" si="59"/>
        <v>17872.96</v>
      </c>
      <c r="AV112" s="5">
        <f t="shared" si="60"/>
        <v>35150.084639436383</v>
      </c>
      <c r="AW112" s="5">
        <f t="shared" si="61"/>
        <v>13586.710588139675</v>
      </c>
      <c r="AX112" s="51">
        <f t="shared" si="62"/>
        <v>0.36137021429307686</v>
      </c>
      <c r="AZ112" s="39">
        <f t="shared" si="63"/>
        <v>35150</v>
      </c>
      <c r="BA112" s="5">
        <f t="shared" si="64"/>
        <v>6679</v>
      </c>
      <c r="BB112" s="40">
        <f t="shared" si="65"/>
        <v>41829</v>
      </c>
    </row>
    <row r="113" spans="1:54" ht="30" customHeight="1" x14ac:dyDescent="0.25">
      <c r="A113" s="7">
        <v>111</v>
      </c>
      <c r="B113" s="9" t="s">
        <v>114</v>
      </c>
      <c r="C113" s="1" t="s">
        <v>2</v>
      </c>
      <c r="D113" s="13"/>
      <c r="E113" s="28">
        <v>0</v>
      </c>
      <c r="F113" s="26">
        <f t="shared" si="35"/>
        <v>0</v>
      </c>
      <c r="G113" s="27">
        <f t="shared" si="36"/>
        <v>0</v>
      </c>
      <c r="H113" s="18"/>
      <c r="I113" s="29">
        <v>0</v>
      </c>
      <c r="J113" s="11">
        <f t="shared" si="37"/>
        <v>0</v>
      </c>
      <c r="K113" s="19">
        <f t="shared" si="38"/>
        <v>0</v>
      </c>
      <c r="L113" s="18"/>
      <c r="M113" s="29">
        <v>0</v>
      </c>
      <c r="N113" s="11">
        <f t="shared" si="39"/>
        <v>0</v>
      </c>
      <c r="O113" s="19">
        <f t="shared" si="40"/>
        <v>0</v>
      </c>
      <c r="P113" s="20"/>
      <c r="Q113" s="23">
        <f t="shared" si="33"/>
        <v>0</v>
      </c>
      <c r="R113" s="24">
        <f t="shared" si="41"/>
        <v>0</v>
      </c>
      <c r="S113" s="33">
        <f t="shared" si="42"/>
        <v>0</v>
      </c>
      <c r="T113" s="41"/>
      <c r="U113" s="43">
        <v>8804</v>
      </c>
      <c r="V113" s="42">
        <f t="shared" si="43"/>
        <v>9959.0848000000005</v>
      </c>
      <c r="W113" s="35"/>
      <c r="X113" s="36">
        <v>27095.040000000001</v>
      </c>
      <c r="Y113" s="24">
        <f t="shared" si="44"/>
        <v>5148.0576000000001</v>
      </c>
      <c r="Z113" s="25">
        <f t="shared" si="45"/>
        <v>32243.097600000001</v>
      </c>
      <c r="AA113" s="37">
        <v>25088</v>
      </c>
      <c r="AB113" s="24">
        <f t="shared" si="46"/>
        <v>4766.72</v>
      </c>
      <c r="AC113" s="38">
        <f t="shared" si="47"/>
        <v>29854.720000000001</v>
      </c>
      <c r="AD113" s="36">
        <v>22400</v>
      </c>
      <c r="AE113" s="24">
        <f t="shared" si="48"/>
        <v>4256</v>
      </c>
      <c r="AF113" s="25">
        <f t="shared" si="49"/>
        <v>26656</v>
      </c>
      <c r="AH113" s="44">
        <f t="shared" si="50"/>
        <v>21135.531200000001</v>
      </c>
      <c r="AJ113" s="45">
        <f t="shared" si="34"/>
        <v>1.4006736937755566</v>
      </c>
      <c r="AL113" s="5">
        <f t="shared" si="51"/>
        <v>13440.303453088783</v>
      </c>
      <c r="AM113" s="5">
        <f t="shared" si="52"/>
        <v>28830.758946911221</v>
      </c>
      <c r="AN113" s="5" t="str">
        <f t="shared" si="53"/>
        <v/>
      </c>
      <c r="AO113" s="5">
        <f t="shared" si="54"/>
        <v>27095.040000000001</v>
      </c>
      <c r="AP113" s="5">
        <f t="shared" si="55"/>
        <v>25088</v>
      </c>
      <c r="AQ113" s="5">
        <f t="shared" si="56"/>
        <v>22400</v>
      </c>
      <c r="AS113" s="39">
        <f t="shared" si="57"/>
        <v>22400</v>
      </c>
      <c r="AT113" s="5">
        <f t="shared" si="58"/>
        <v>21135.531200000001</v>
      </c>
      <c r="AU113" s="5">
        <f t="shared" si="59"/>
        <v>9959.0848000000005</v>
      </c>
      <c r="AV113" s="5">
        <f t="shared" si="60"/>
        <v>19733.577314174105</v>
      </c>
      <c r="AW113" s="5">
        <f t="shared" si="61"/>
        <v>7695.2277469112178</v>
      </c>
      <c r="AX113" s="51">
        <f t="shared" si="62"/>
        <v>0.36408963058904414</v>
      </c>
      <c r="AZ113" s="39">
        <f t="shared" si="63"/>
        <v>19734</v>
      </c>
      <c r="BA113" s="5">
        <f t="shared" si="64"/>
        <v>3749</v>
      </c>
      <c r="BB113" s="40">
        <f t="shared" si="65"/>
        <v>23483</v>
      </c>
    </row>
    <row r="114" spans="1:54" ht="30" customHeight="1" x14ac:dyDescent="0.25">
      <c r="A114" s="7">
        <v>112</v>
      </c>
      <c r="B114" s="9" t="s">
        <v>115</v>
      </c>
      <c r="C114" s="1" t="s">
        <v>2</v>
      </c>
      <c r="D114" s="13"/>
      <c r="E114" s="28">
        <v>0</v>
      </c>
      <c r="F114" s="26">
        <f t="shared" si="35"/>
        <v>0</v>
      </c>
      <c r="G114" s="27">
        <f t="shared" si="36"/>
        <v>0</v>
      </c>
      <c r="H114" s="18"/>
      <c r="I114" s="29">
        <v>0</v>
      </c>
      <c r="J114" s="11">
        <f t="shared" si="37"/>
        <v>0</v>
      </c>
      <c r="K114" s="19">
        <f t="shared" si="38"/>
        <v>0</v>
      </c>
      <c r="L114" s="18"/>
      <c r="M114" s="29">
        <v>0</v>
      </c>
      <c r="N114" s="11">
        <f t="shared" si="39"/>
        <v>0</v>
      </c>
      <c r="O114" s="19">
        <f t="shared" si="40"/>
        <v>0</v>
      </c>
      <c r="P114" s="20"/>
      <c r="Q114" s="23">
        <f t="shared" si="33"/>
        <v>0</v>
      </c>
      <c r="R114" s="24">
        <f t="shared" si="41"/>
        <v>0</v>
      </c>
      <c r="S114" s="33">
        <f t="shared" si="42"/>
        <v>0</v>
      </c>
      <c r="T114" s="41"/>
      <c r="U114" s="43">
        <v>32000</v>
      </c>
      <c r="V114" s="42">
        <f t="shared" si="43"/>
        <v>36198.400000000001</v>
      </c>
      <c r="W114" s="35"/>
      <c r="X114" s="36">
        <v>43303.68</v>
      </c>
      <c r="Y114" s="24">
        <f t="shared" si="44"/>
        <v>8227.6992000000009</v>
      </c>
      <c r="Z114" s="25">
        <f t="shared" si="45"/>
        <v>51531.379200000003</v>
      </c>
      <c r="AA114" s="37">
        <v>40096</v>
      </c>
      <c r="AB114" s="24">
        <f t="shared" si="46"/>
        <v>7618.24</v>
      </c>
      <c r="AC114" s="38">
        <f t="shared" si="47"/>
        <v>47714.239999999998</v>
      </c>
      <c r="AD114" s="36">
        <v>35800</v>
      </c>
      <c r="AE114" s="24">
        <f t="shared" si="48"/>
        <v>6802</v>
      </c>
      <c r="AF114" s="25">
        <f t="shared" si="49"/>
        <v>42602</v>
      </c>
      <c r="AH114" s="44">
        <f t="shared" si="50"/>
        <v>38849.520000000004</v>
      </c>
      <c r="AJ114" s="45">
        <f t="shared" si="34"/>
        <v>0.21404750000000014</v>
      </c>
      <c r="AL114" s="5">
        <f t="shared" si="51"/>
        <v>35303.570988296648</v>
      </c>
      <c r="AM114" s="5">
        <f t="shared" si="52"/>
        <v>42395.469011703361</v>
      </c>
      <c r="AN114" s="5">
        <f t="shared" si="53"/>
        <v>36198.400000000001</v>
      </c>
      <c r="AO114" s="5" t="str">
        <f t="shared" si="54"/>
        <v/>
      </c>
      <c r="AP114" s="5">
        <f t="shared" si="55"/>
        <v>40096</v>
      </c>
      <c r="AQ114" s="5">
        <f t="shared" si="56"/>
        <v>35800</v>
      </c>
      <c r="AS114" s="39">
        <f t="shared" si="57"/>
        <v>35800</v>
      </c>
      <c r="AT114" s="5">
        <f t="shared" si="58"/>
        <v>38849.520000000004</v>
      </c>
      <c r="AU114" s="5">
        <f t="shared" si="59"/>
        <v>35800</v>
      </c>
      <c r="AV114" s="5">
        <f t="shared" si="60"/>
        <v>38730.184324480731</v>
      </c>
      <c r="AW114" s="5">
        <f t="shared" si="61"/>
        <v>3545.9490117033547</v>
      </c>
      <c r="AX114" s="51">
        <f t="shared" si="62"/>
        <v>9.1273946543055207E-2</v>
      </c>
      <c r="AZ114" s="39">
        <f t="shared" si="63"/>
        <v>38730</v>
      </c>
      <c r="BA114" s="5">
        <f t="shared" si="64"/>
        <v>7359</v>
      </c>
      <c r="BB114" s="40">
        <f t="shared" si="65"/>
        <v>46089</v>
      </c>
    </row>
    <row r="115" spans="1:54" ht="30" customHeight="1" x14ac:dyDescent="0.25">
      <c r="A115" s="7">
        <v>113</v>
      </c>
      <c r="B115" s="9" t="s">
        <v>116</v>
      </c>
      <c r="C115" s="1" t="s">
        <v>2</v>
      </c>
      <c r="D115" s="13"/>
      <c r="E115" s="28">
        <v>0</v>
      </c>
      <c r="F115" s="26">
        <f t="shared" si="35"/>
        <v>0</v>
      </c>
      <c r="G115" s="27">
        <f t="shared" si="36"/>
        <v>0</v>
      </c>
      <c r="H115" s="18"/>
      <c r="I115" s="29">
        <v>0</v>
      </c>
      <c r="J115" s="11">
        <f t="shared" si="37"/>
        <v>0</v>
      </c>
      <c r="K115" s="19">
        <f t="shared" si="38"/>
        <v>0</v>
      </c>
      <c r="L115" s="18"/>
      <c r="M115" s="29">
        <v>0</v>
      </c>
      <c r="N115" s="11">
        <f t="shared" si="39"/>
        <v>0</v>
      </c>
      <c r="O115" s="19">
        <f t="shared" si="40"/>
        <v>0</v>
      </c>
      <c r="P115" s="20"/>
      <c r="Q115" s="23">
        <f t="shared" si="33"/>
        <v>0</v>
      </c>
      <c r="R115" s="24">
        <f t="shared" si="41"/>
        <v>0</v>
      </c>
      <c r="S115" s="33">
        <f t="shared" si="42"/>
        <v>0</v>
      </c>
      <c r="T115" s="41"/>
      <c r="U115" s="43">
        <v>24192.838081310601</v>
      </c>
      <c r="V115" s="42">
        <f t="shared" si="43"/>
        <v>27366.938437578552</v>
      </c>
      <c r="W115" s="35"/>
      <c r="X115" s="36">
        <v>70084.22</v>
      </c>
      <c r="Y115" s="24">
        <f t="shared" si="44"/>
        <v>13316.0018</v>
      </c>
      <c r="Z115" s="25">
        <f t="shared" si="45"/>
        <v>83400.221799999999</v>
      </c>
      <c r="AA115" s="37">
        <v>64893</v>
      </c>
      <c r="AB115" s="24">
        <f t="shared" si="46"/>
        <v>12329.67</v>
      </c>
      <c r="AC115" s="38">
        <f t="shared" si="47"/>
        <v>77222.67</v>
      </c>
      <c r="AD115" s="36">
        <v>57940</v>
      </c>
      <c r="AE115" s="24">
        <f t="shared" si="48"/>
        <v>11008.6</v>
      </c>
      <c r="AF115" s="25">
        <f t="shared" si="49"/>
        <v>68948.600000000006</v>
      </c>
      <c r="AH115" s="44">
        <f t="shared" si="50"/>
        <v>55071.03960939464</v>
      </c>
      <c r="AJ115" s="45">
        <f t="shared" si="34"/>
        <v>1.2763364688468692</v>
      </c>
      <c r="AL115" s="5">
        <f t="shared" si="51"/>
        <v>35943.270556552816</v>
      </c>
      <c r="AM115" s="5">
        <f t="shared" si="52"/>
        <v>74198.808662236464</v>
      </c>
      <c r="AN115" s="5" t="str">
        <f t="shared" si="53"/>
        <v/>
      </c>
      <c r="AO115" s="5">
        <f t="shared" si="54"/>
        <v>70084.22</v>
      </c>
      <c r="AP115" s="5">
        <f t="shared" si="55"/>
        <v>64893</v>
      </c>
      <c r="AQ115" s="5">
        <f t="shared" si="56"/>
        <v>57940</v>
      </c>
      <c r="AS115" s="39">
        <f t="shared" si="57"/>
        <v>57940</v>
      </c>
      <c r="AT115" s="5">
        <f t="shared" si="58"/>
        <v>55071.03960939464</v>
      </c>
      <c r="AU115" s="5">
        <f t="shared" si="59"/>
        <v>27366.938437578552</v>
      </c>
      <c r="AV115" s="5">
        <f t="shared" si="60"/>
        <v>51820.989403957668</v>
      </c>
      <c r="AW115" s="5">
        <f t="shared" si="61"/>
        <v>19127.769052841828</v>
      </c>
      <c r="AX115" s="51">
        <f t="shared" si="62"/>
        <v>0.3473289988442273</v>
      </c>
      <c r="AZ115" s="39">
        <f t="shared" si="63"/>
        <v>51821</v>
      </c>
      <c r="BA115" s="5">
        <f t="shared" si="64"/>
        <v>9846</v>
      </c>
      <c r="BB115" s="40">
        <f t="shared" si="65"/>
        <v>61667</v>
      </c>
    </row>
    <row r="116" spans="1:54" ht="30" customHeight="1" x14ac:dyDescent="0.25">
      <c r="A116" s="7">
        <v>114</v>
      </c>
      <c r="B116" s="9" t="s">
        <v>117</v>
      </c>
      <c r="C116" s="1" t="s">
        <v>2</v>
      </c>
      <c r="D116" s="13"/>
      <c r="E116" s="28">
        <v>0</v>
      </c>
      <c r="F116" s="26">
        <f t="shared" si="35"/>
        <v>0</v>
      </c>
      <c r="G116" s="27">
        <f t="shared" si="36"/>
        <v>0</v>
      </c>
      <c r="H116" s="18"/>
      <c r="I116" s="29">
        <v>0</v>
      </c>
      <c r="J116" s="11">
        <f t="shared" si="37"/>
        <v>0</v>
      </c>
      <c r="K116" s="19">
        <f t="shared" si="38"/>
        <v>0</v>
      </c>
      <c r="L116" s="18"/>
      <c r="M116" s="29">
        <v>0</v>
      </c>
      <c r="N116" s="11">
        <f t="shared" si="39"/>
        <v>0</v>
      </c>
      <c r="O116" s="19">
        <f t="shared" si="40"/>
        <v>0</v>
      </c>
      <c r="P116" s="20"/>
      <c r="Q116" s="23">
        <f t="shared" si="33"/>
        <v>0</v>
      </c>
      <c r="R116" s="24">
        <f t="shared" si="41"/>
        <v>0</v>
      </c>
      <c r="S116" s="33">
        <f t="shared" si="42"/>
        <v>0</v>
      </c>
      <c r="T116" s="41"/>
      <c r="U116" s="43">
        <v>100</v>
      </c>
      <c r="V116" s="42">
        <f t="shared" si="43"/>
        <v>113.12</v>
      </c>
      <c r="W116" s="35"/>
      <c r="X116" s="36">
        <v>846.72</v>
      </c>
      <c r="Y116" s="24">
        <f t="shared" si="44"/>
        <v>160.8768</v>
      </c>
      <c r="Z116" s="25">
        <f t="shared" si="45"/>
        <v>1007.5968</v>
      </c>
      <c r="AA116" s="37">
        <v>784</v>
      </c>
      <c r="AB116" s="24">
        <f t="shared" si="46"/>
        <v>148.96</v>
      </c>
      <c r="AC116" s="38">
        <f t="shared" si="47"/>
        <v>932.96</v>
      </c>
      <c r="AD116" s="36">
        <v>700</v>
      </c>
      <c r="AE116" s="24">
        <f t="shared" si="48"/>
        <v>133</v>
      </c>
      <c r="AF116" s="25">
        <f t="shared" si="49"/>
        <v>833</v>
      </c>
      <c r="AH116" s="44">
        <f t="shared" si="50"/>
        <v>610.96</v>
      </c>
      <c r="AJ116" s="45">
        <f t="shared" si="34"/>
        <v>5.1096000000000004</v>
      </c>
      <c r="AL116" s="5">
        <f t="shared" si="51"/>
        <v>273.66764096015078</v>
      </c>
      <c r="AM116" s="5">
        <f t="shared" si="52"/>
        <v>948.25235903984935</v>
      </c>
      <c r="AN116" s="5" t="str">
        <f t="shared" si="53"/>
        <v/>
      </c>
      <c r="AO116" s="5">
        <f t="shared" si="54"/>
        <v>846.72</v>
      </c>
      <c r="AP116" s="5">
        <f t="shared" si="55"/>
        <v>784</v>
      </c>
      <c r="AQ116" s="5">
        <f t="shared" si="56"/>
        <v>700</v>
      </c>
      <c r="AS116" s="39">
        <f t="shared" si="57"/>
        <v>700</v>
      </c>
      <c r="AT116" s="5">
        <f t="shared" si="58"/>
        <v>610.96</v>
      </c>
      <c r="AU116" s="5">
        <f t="shared" si="59"/>
        <v>113.12</v>
      </c>
      <c r="AV116" s="5">
        <f t="shared" si="60"/>
        <v>478.82115436522054</v>
      </c>
      <c r="AW116" s="5">
        <f t="shared" si="61"/>
        <v>337.29235903984926</v>
      </c>
      <c r="AX116" s="51">
        <f t="shared" si="62"/>
        <v>0.55206946287784675</v>
      </c>
      <c r="AZ116" s="39">
        <f t="shared" si="63"/>
        <v>479</v>
      </c>
      <c r="BA116" s="5">
        <f t="shared" si="64"/>
        <v>91</v>
      </c>
      <c r="BB116" s="40">
        <f t="shared" si="65"/>
        <v>570</v>
      </c>
    </row>
    <row r="117" spans="1:54" ht="30" customHeight="1" x14ac:dyDescent="0.25">
      <c r="A117" s="7">
        <v>115</v>
      </c>
      <c r="B117" s="9" t="s">
        <v>118</v>
      </c>
      <c r="C117" s="1" t="s">
        <v>2</v>
      </c>
      <c r="D117" s="13"/>
      <c r="E117" s="28">
        <v>0</v>
      </c>
      <c r="F117" s="26">
        <f t="shared" si="35"/>
        <v>0</v>
      </c>
      <c r="G117" s="27">
        <f t="shared" si="36"/>
        <v>0</v>
      </c>
      <c r="H117" s="18"/>
      <c r="I117" s="29">
        <v>0</v>
      </c>
      <c r="J117" s="11">
        <f t="shared" si="37"/>
        <v>0</v>
      </c>
      <c r="K117" s="19">
        <f t="shared" si="38"/>
        <v>0</v>
      </c>
      <c r="L117" s="18"/>
      <c r="M117" s="29">
        <v>0</v>
      </c>
      <c r="N117" s="11">
        <f t="shared" si="39"/>
        <v>0</v>
      </c>
      <c r="O117" s="19">
        <f t="shared" si="40"/>
        <v>0</v>
      </c>
      <c r="P117" s="20"/>
      <c r="Q117" s="23">
        <f t="shared" si="33"/>
        <v>0</v>
      </c>
      <c r="R117" s="24">
        <f t="shared" si="41"/>
        <v>0</v>
      </c>
      <c r="S117" s="33">
        <f t="shared" si="42"/>
        <v>0</v>
      </c>
      <c r="T117" s="41"/>
      <c r="U117" s="43">
        <v>150</v>
      </c>
      <c r="V117" s="42">
        <f t="shared" si="43"/>
        <v>169.68</v>
      </c>
      <c r="W117" s="35"/>
      <c r="X117" s="36">
        <v>919.3</v>
      </c>
      <c r="Y117" s="24">
        <f t="shared" si="44"/>
        <v>174.667</v>
      </c>
      <c r="Z117" s="25">
        <f t="shared" si="45"/>
        <v>1093.9669999999999</v>
      </c>
      <c r="AA117" s="37">
        <v>851</v>
      </c>
      <c r="AB117" s="24">
        <f t="shared" si="46"/>
        <v>161.69</v>
      </c>
      <c r="AC117" s="38">
        <f t="shared" si="47"/>
        <v>1012.69</v>
      </c>
      <c r="AD117" s="36">
        <v>760</v>
      </c>
      <c r="AE117" s="24">
        <f t="shared" si="48"/>
        <v>144.4</v>
      </c>
      <c r="AF117" s="25">
        <f t="shared" si="49"/>
        <v>904.4</v>
      </c>
      <c r="AH117" s="44">
        <f t="shared" si="50"/>
        <v>674.995</v>
      </c>
      <c r="AJ117" s="45">
        <f t="shared" si="34"/>
        <v>3.4999666666666669</v>
      </c>
      <c r="AL117" s="5">
        <f t="shared" si="51"/>
        <v>331.85664486221225</v>
      </c>
      <c r="AM117" s="5">
        <f t="shared" si="52"/>
        <v>1018.1333551377877</v>
      </c>
      <c r="AN117" s="5" t="str">
        <f t="shared" si="53"/>
        <v/>
      </c>
      <c r="AO117" s="5">
        <f t="shared" si="54"/>
        <v>919.3</v>
      </c>
      <c r="AP117" s="5">
        <f t="shared" si="55"/>
        <v>851</v>
      </c>
      <c r="AQ117" s="5">
        <f t="shared" si="56"/>
        <v>760</v>
      </c>
      <c r="AS117" s="39">
        <f t="shared" si="57"/>
        <v>760</v>
      </c>
      <c r="AT117" s="5">
        <f t="shared" si="58"/>
        <v>674.995</v>
      </c>
      <c r="AU117" s="5">
        <f t="shared" si="59"/>
        <v>169.68</v>
      </c>
      <c r="AV117" s="5">
        <f t="shared" si="60"/>
        <v>563.58284750105702</v>
      </c>
      <c r="AW117" s="5">
        <f t="shared" si="61"/>
        <v>343.13835513778776</v>
      </c>
      <c r="AX117" s="51">
        <f t="shared" si="62"/>
        <v>0.50835688432919912</v>
      </c>
      <c r="AZ117" s="39">
        <f t="shared" si="63"/>
        <v>564</v>
      </c>
      <c r="BA117" s="5">
        <f t="shared" si="64"/>
        <v>107</v>
      </c>
      <c r="BB117" s="40">
        <f t="shared" si="65"/>
        <v>671</v>
      </c>
    </row>
    <row r="118" spans="1:54" ht="30" customHeight="1" x14ac:dyDescent="0.25">
      <c r="A118" s="7">
        <v>116</v>
      </c>
      <c r="B118" s="9" t="s">
        <v>119</v>
      </c>
      <c r="C118" s="1" t="s">
        <v>2</v>
      </c>
      <c r="D118" s="13"/>
      <c r="E118" s="28">
        <v>0</v>
      </c>
      <c r="F118" s="26">
        <f t="shared" si="35"/>
        <v>0</v>
      </c>
      <c r="G118" s="27">
        <f t="shared" si="36"/>
        <v>0</v>
      </c>
      <c r="H118" s="18"/>
      <c r="I118" s="29">
        <v>0</v>
      </c>
      <c r="J118" s="11">
        <f t="shared" si="37"/>
        <v>0</v>
      </c>
      <c r="K118" s="19">
        <f t="shared" si="38"/>
        <v>0</v>
      </c>
      <c r="L118" s="18"/>
      <c r="M118" s="29">
        <v>0</v>
      </c>
      <c r="N118" s="11">
        <f t="shared" si="39"/>
        <v>0</v>
      </c>
      <c r="O118" s="19">
        <f t="shared" si="40"/>
        <v>0</v>
      </c>
      <c r="P118" s="20"/>
      <c r="Q118" s="23">
        <f t="shared" si="33"/>
        <v>0</v>
      </c>
      <c r="R118" s="24">
        <f t="shared" si="41"/>
        <v>0</v>
      </c>
      <c r="S118" s="33">
        <f t="shared" si="42"/>
        <v>0</v>
      </c>
      <c r="T118" s="41"/>
      <c r="U118" s="43">
        <v>61438.471118143076</v>
      </c>
      <c r="V118" s="42">
        <f t="shared" si="43"/>
        <v>69499.198528843452</v>
      </c>
      <c r="W118" s="35"/>
      <c r="X118" s="36">
        <v>53948.160000000003</v>
      </c>
      <c r="Y118" s="24">
        <f t="shared" si="44"/>
        <v>10250.1504</v>
      </c>
      <c r="Z118" s="25">
        <f t="shared" si="45"/>
        <v>64198.310400000002</v>
      </c>
      <c r="AA118" s="37">
        <v>49952</v>
      </c>
      <c r="AB118" s="24">
        <f t="shared" si="46"/>
        <v>9490.8799999999992</v>
      </c>
      <c r="AC118" s="38">
        <f t="shared" si="47"/>
        <v>59442.879999999997</v>
      </c>
      <c r="AD118" s="36">
        <v>44600</v>
      </c>
      <c r="AE118" s="24">
        <f t="shared" si="48"/>
        <v>8474</v>
      </c>
      <c r="AF118" s="25">
        <f t="shared" si="49"/>
        <v>53074</v>
      </c>
      <c r="AH118" s="44">
        <f t="shared" si="50"/>
        <v>54499.83963221086</v>
      </c>
      <c r="AJ118" s="45">
        <f t="shared" si="34"/>
        <v>-0.11293626549706255</v>
      </c>
      <c r="AL118" s="5">
        <f t="shared" si="51"/>
        <v>43791.979780830814</v>
      </c>
      <c r="AM118" s="5">
        <f t="shared" si="52"/>
        <v>65207.699483590906</v>
      </c>
      <c r="AN118" s="5" t="str">
        <f t="shared" si="53"/>
        <v/>
      </c>
      <c r="AO118" s="5">
        <f t="shared" si="54"/>
        <v>53948.160000000003</v>
      </c>
      <c r="AP118" s="5">
        <f t="shared" si="55"/>
        <v>49952</v>
      </c>
      <c r="AQ118" s="5">
        <f t="shared" si="56"/>
        <v>44600</v>
      </c>
      <c r="AS118" s="39">
        <f t="shared" si="57"/>
        <v>44600</v>
      </c>
      <c r="AT118" s="5">
        <f t="shared" si="58"/>
        <v>54499.83963221086</v>
      </c>
      <c r="AU118" s="5">
        <f t="shared" si="59"/>
        <v>44600</v>
      </c>
      <c r="AV118" s="5">
        <f t="shared" si="60"/>
        <v>53760.220745918399</v>
      </c>
      <c r="AW118" s="5">
        <f t="shared" si="61"/>
        <v>10707.859851380044</v>
      </c>
      <c r="AX118" s="51">
        <f t="shared" si="62"/>
        <v>0.19647507081931692</v>
      </c>
      <c r="AZ118" s="39">
        <f t="shared" si="63"/>
        <v>53760</v>
      </c>
      <c r="BA118" s="5">
        <f t="shared" si="64"/>
        <v>10214</v>
      </c>
      <c r="BB118" s="40">
        <f t="shared" si="65"/>
        <v>63974</v>
      </c>
    </row>
    <row r="119" spans="1:54" ht="30" customHeight="1" x14ac:dyDescent="0.25">
      <c r="A119" s="7">
        <v>117</v>
      </c>
      <c r="B119" s="9" t="s">
        <v>120</v>
      </c>
      <c r="C119" s="1" t="s">
        <v>2</v>
      </c>
      <c r="D119" s="13"/>
      <c r="E119" s="28">
        <v>0</v>
      </c>
      <c r="F119" s="26">
        <f t="shared" si="35"/>
        <v>0</v>
      </c>
      <c r="G119" s="27">
        <f t="shared" si="36"/>
        <v>0</v>
      </c>
      <c r="H119" s="18"/>
      <c r="I119" s="29">
        <v>0</v>
      </c>
      <c r="J119" s="11">
        <f t="shared" si="37"/>
        <v>0</v>
      </c>
      <c r="K119" s="19">
        <f t="shared" si="38"/>
        <v>0</v>
      </c>
      <c r="L119" s="18"/>
      <c r="M119" s="29">
        <v>0</v>
      </c>
      <c r="N119" s="11">
        <f t="shared" si="39"/>
        <v>0</v>
      </c>
      <c r="O119" s="19">
        <f t="shared" si="40"/>
        <v>0</v>
      </c>
      <c r="P119" s="20"/>
      <c r="Q119" s="23">
        <f t="shared" si="33"/>
        <v>0</v>
      </c>
      <c r="R119" s="24">
        <f t="shared" si="41"/>
        <v>0</v>
      </c>
      <c r="S119" s="33">
        <f t="shared" si="42"/>
        <v>0</v>
      </c>
      <c r="T119" s="41"/>
      <c r="U119" s="43">
        <v>16000</v>
      </c>
      <c r="V119" s="42">
        <f t="shared" si="43"/>
        <v>18099.2</v>
      </c>
      <c r="W119" s="35"/>
      <c r="X119" s="36">
        <v>30240</v>
      </c>
      <c r="Y119" s="24">
        <f t="shared" si="44"/>
        <v>5745.6</v>
      </c>
      <c r="Z119" s="25">
        <f t="shared" si="45"/>
        <v>35985.599999999999</v>
      </c>
      <c r="AA119" s="37">
        <v>28000</v>
      </c>
      <c r="AB119" s="24">
        <f t="shared" si="46"/>
        <v>5320</v>
      </c>
      <c r="AC119" s="38">
        <f t="shared" si="47"/>
        <v>33320</v>
      </c>
      <c r="AD119" s="36">
        <v>25000</v>
      </c>
      <c r="AE119" s="24">
        <f t="shared" si="48"/>
        <v>4750</v>
      </c>
      <c r="AF119" s="25">
        <f t="shared" si="49"/>
        <v>29750</v>
      </c>
      <c r="AH119" s="44">
        <f t="shared" si="50"/>
        <v>25334.799999999999</v>
      </c>
      <c r="AJ119" s="45">
        <f t="shared" si="34"/>
        <v>0.58342499999999997</v>
      </c>
      <c r="AL119" s="5">
        <f t="shared" si="51"/>
        <v>20054.955416428733</v>
      </c>
      <c r="AM119" s="5">
        <f t="shared" si="52"/>
        <v>30614.644583571266</v>
      </c>
      <c r="AN119" s="5" t="str">
        <f t="shared" si="53"/>
        <v/>
      </c>
      <c r="AO119" s="5">
        <f t="shared" si="54"/>
        <v>30240</v>
      </c>
      <c r="AP119" s="5">
        <f t="shared" si="55"/>
        <v>28000</v>
      </c>
      <c r="AQ119" s="5">
        <f t="shared" si="56"/>
        <v>25000</v>
      </c>
      <c r="AS119" s="39">
        <f t="shared" si="57"/>
        <v>25000</v>
      </c>
      <c r="AT119" s="5">
        <f t="shared" si="58"/>
        <v>25334.799999999999</v>
      </c>
      <c r="AU119" s="5">
        <f t="shared" si="59"/>
        <v>18099.2</v>
      </c>
      <c r="AV119" s="5">
        <f t="shared" si="60"/>
        <v>24879.107777342615</v>
      </c>
      <c r="AW119" s="5">
        <f t="shared" si="61"/>
        <v>5279.8445835712655</v>
      </c>
      <c r="AX119" s="51">
        <f t="shared" si="62"/>
        <v>0.20840285234425635</v>
      </c>
      <c r="AZ119" s="39">
        <f t="shared" si="63"/>
        <v>24879</v>
      </c>
      <c r="BA119" s="5">
        <f t="shared" si="64"/>
        <v>4727</v>
      </c>
      <c r="BB119" s="40">
        <f t="shared" si="65"/>
        <v>29606</v>
      </c>
    </row>
    <row r="120" spans="1:54" ht="30" customHeight="1" x14ac:dyDescent="0.25">
      <c r="A120" s="7">
        <v>118</v>
      </c>
      <c r="B120" s="9" t="s">
        <v>121</v>
      </c>
      <c r="C120" s="1" t="s">
        <v>2</v>
      </c>
      <c r="D120" s="13"/>
      <c r="E120" s="28">
        <v>0</v>
      </c>
      <c r="F120" s="26">
        <f t="shared" si="35"/>
        <v>0</v>
      </c>
      <c r="G120" s="27">
        <f t="shared" si="36"/>
        <v>0</v>
      </c>
      <c r="H120" s="18"/>
      <c r="I120" s="29">
        <v>0</v>
      </c>
      <c r="J120" s="11">
        <f t="shared" si="37"/>
        <v>0</v>
      </c>
      <c r="K120" s="19">
        <f t="shared" si="38"/>
        <v>0</v>
      </c>
      <c r="L120" s="18"/>
      <c r="M120" s="29">
        <v>0</v>
      </c>
      <c r="N120" s="11">
        <f t="shared" si="39"/>
        <v>0</v>
      </c>
      <c r="O120" s="19">
        <f t="shared" si="40"/>
        <v>0</v>
      </c>
      <c r="P120" s="20"/>
      <c r="Q120" s="23">
        <f t="shared" si="33"/>
        <v>0</v>
      </c>
      <c r="R120" s="24">
        <f t="shared" si="41"/>
        <v>0</v>
      </c>
      <c r="S120" s="33">
        <f t="shared" si="42"/>
        <v>0</v>
      </c>
      <c r="T120" s="41"/>
      <c r="U120" s="43">
        <v>16065</v>
      </c>
      <c r="V120" s="42">
        <f t="shared" si="43"/>
        <v>18172.727999999999</v>
      </c>
      <c r="W120" s="35"/>
      <c r="X120" s="36">
        <v>38465.279999999999</v>
      </c>
      <c r="Y120" s="24">
        <f t="shared" si="44"/>
        <v>7308.4031999999997</v>
      </c>
      <c r="Z120" s="25">
        <f t="shared" si="45"/>
        <v>45773.683199999999</v>
      </c>
      <c r="AA120" s="37">
        <v>35616</v>
      </c>
      <c r="AB120" s="24">
        <f t="shared" si="46"/>
        <v>6767.04</v>
      </c>
      <c r="AC120" s="38">
        <f t="shared" si="47"/>
        <v>42383.040000000001</v>
      </c>
      <c r="AD120" s="36">
        <v>31800</v>
      </c>
      <c r="AE120" s="24">
        <f t="shared" si="48"/>
        <v>6042</v>
      </c>
      <c r="AF120" s="25">
        <f t="shared" si="49"/>
        <v>37842</v>
      </c>
      <c r="AH120" s="44">
        <f t="shared" si="50"/>
        <v>31013.502</v>
      </c>
      <c r="AJ120" s="45">
        <f t="shared" si="34"/>
        <v>0.93050121381886086</v>
      </c>
      <c r="AL120" s="5">
        <f t="shared" si="51"/>
        <v>22028.031520305805</v>
      </c>
      <c r="AM120" s="5">
        <f t="shared" si="52"/>
        <v>39998.972479694195</v>
      </c>
      <c r="AN120" s="5" t="str">
        <f t="shared" si="53"/>
        <v/>
      </c>
      <c r="AO120" s="5">
        <f t="shared" si="54"/>
        <v>38465.279999999999</v>
      </c>
      <c r="AP120" s="5">
        <f t="shared" si="55"/>
        <v>35616</v>
      </c>
      <c r="AQ120" s="5">
        <f t="shared" si="56"/>
        <v>31800</v>
      </c>
      <c r="AS120" s="39">
        <f t="shared" si="57"/>
        <v>31800</v>
      </c>
      <c r="AT120" s="5">
        <f t="shared" si="58"/>
        <v>31013.502</v>
      </c>
      <c r="AU120" s="5">
        <f t="shared" si="59"/>
        <v>18172.727999999999</v>
      </c>
      <c r="AV120" s="5">
        <f t="shared" si="60"/>
        <v>29829.111793129392</v>
      </c>
      <c r="AW120" s="5">
        <f t="shared" si="61"/>
        <v>8985.4704796941969</v>
      </c>
      <c r="AX120" s="51">
        <f t="shared" si="62"/>
        <v>0.28972769601105341</v>
      </c>
      <c r="AZ120" s="39">
        <f t="shared" si="63"/>
        <v>29829</v>
      </c>
      <c r="BA120" s="5">
        <f t="shared" si="64"/>
        <v>5668</v>
      </c>
      <c r="BB120" s="40">
        <f t="shared" si="65"/>
        <v>35497</v>
      </c>
    </row>
    <row r="121" spans="1:54" ht="30" customHeight="1" x14ac:dyDescent="0.25">
      <c r="A121" s="7">
        <v>119</v>
      </c>
      <c r="B121" s="9" t="s">
        <v>122</v>
      </c>
      <c r="C121" s="1" t="s">
        <v>8</v>
      </c>
      <c r="D121" s="13"/>
      <c r="E121" s="28">
        <v>0</v>
      </c>
      <c r="F121" s="26">
        <f t="shared" si="35"/>
        <v>0</v>
      </c>
      <c r="G121" s="27">
        <f t="shared" si="36"/>
        <v>0</v>
      </c>
      <c r="H121" s="18"/>
      <c r="I121" s="29">
        <v>0</v>
      </c>
      <c r="J121" s="11">
        <f t="shared" si="37"/>
        <v>0</v>
      </c>
      <c r="K121" s="19">
        <f t="shared" si="38"/>
        <v>0</v>
      </c>
      <c r="L121" s="18"/>
      <c r="M121" s="29">
        <v>0</v>
      </c>
      <c r="N121" s="11">
        <f t="shared" si="39"/>
        <v>0</v>
      </c>
      <c r="O121" s="19">
        <f t="shared" si="40"/>
        <v>0</v>
      </c>
      <c r="P121" s="20"/>
      <c r="Q121" s="23">
        <f t="shared" si="33"/>
        <v>0</v>
      </c>
      <c r="R121" s="24">
        <f t="shared" si="41"/>
        <v>0</v>
      </c>
      <c r="S121" s="33">
        <f t="shared" si="42"/>
        <v>0</v>
      </c>
      <c r="T121" s="41"/>
      <c r="U121" s="43">
        <v>35894</v>
      </c>
      <c r="V121" s="42">
        <f t="shared" si="43"/>
        <v>40603.292800000003</v>
      </c>
      <c r="W121" s="35"/>
      <c r="X121" s="36">
        <v>144910.07999999999</v>
      </c>
      <c r="Y121" s="24">
        <f t="shared" si="44"/>
        <v>27532.915199999996</v>
      </c>
      <c r="Z121" s="25">
        <f t="shared" si="45"/>
        <v>172442.99519999998</v>
      </c>
      <c r="AA121" s="37">
        <v>134176</v>
      </c>
      <c r="AB121" s="24">
        <f t="shared" si="46"/>
        <v>25493.439999999999</v>
      </c>
      <c r="AC121" s="38">
        <f t="shared" si="47"/>
        <v>159669.44</v>
      </c>
      <c r="AD121" s="36">
        <v>119800</v>
      </c>
      <c r="AE121" s="24">
        <f t="shared" si="48"/>
        <v>22762</v>
      </c>
      <c r="AF121" s="25">
        <f t="shared" si="49"/>
        <v>142562</v>
      </c>
      <c r="AH121" s="44">
        <f t="shared" si="50"/>
        <v>109872.3432</v>
      </c>
      <c r="AJ121" s="45">
        <f t="shared" si="34"/>
        <v>2.0610225441577978</v>
      </c>
      <c r="AL121" s="5">
        <f t="shared" si="51"/>
        <v>62561.067423589921</v>
      </c>
      <c r="AM121" s="5">
        <f t="shared" si="52"/>
        <v>157183.61897641007</v>
      </c>
      <c r="AN121" s="5" t="str">
        <f t="shared" si="53"/>
        <v/>
      </c>
      <c r="AO121" s="5">
        <f t="shared" si="54"/>
        <v>144910.07999999999</v>
      </c>
      <c r="AP121" s="5">
        <f t="shared" si="55"/>
        <v>134176</v>
      </c>
      <c r="AQ121" s="5">
        <f t="shared" si="56"/>
        <v>119800</v>
      </c>
      <c r="AS121" s="39">
        <f t="shared" si="57"/>
        <v>119800</v>
      </c>
      <c r="AT121" s="5">
        <f t="shared" si="58"/>
        <v>109872.3432</v>
      </c>
      <c r="AU121" s="5">
        <f t="shared" si="59"/>
        <v>40603.292800000003</v>
      </c>
      <c r="AV121" s="5">
        <f t="shared" si="60"/>
        <v>98616.112288298697</v>
      </c>
      <c r="AW121" s="5">
        <f t="shared" si="61"/>
        <v>47311.275776410082</v>
      </c>
      <c r="AX121" s="51">
        <f t="shared" si="62"/>
        <v>0.43060222799007425</v>
      </c>
      <c r="AZ121" s="39">
        <f t="shared" si="63"/>
        <v>98616</v>
      </c>
      <c r="BA121" s="5">
        <f t="shared" si="64"/>
        <v>18737</v>
      </c>
      <c r="BB121" s="40">
        <f t="shared" si="65"/>
        <v>117353</v>
      </c>
    </row>
    <row r="122" spans="1:54" ht="30" customHeight="1" x14ac:dyDescent="0.25">
      <c r="A122" s="7">
        <v>120</v>
      </c>
      <c r="B122" s="9" t="s">
        <v>123</v>
      </c>
      <c r="C122" s="1" t="s">
        <v>2</v>
      </c>
      <c r="D122" s="13"/>
      <c r="E122" s="28">
        <v>0</v>
      </c>
      <c r="F122" s="26">
        <f t="shared" si="35"/>
        <v>0</v>
      </c>
      <c r="G122" s="27">
        <f t="shared" si="36"/>
        <v>0</v>
      </c>
      <c r="H122" s="18"/>
      <c r="I122" s="29">
        <v>0</v>
      </c>
      <c r="J122" s="11">
        <f t="shared" si="37"/>
        <v>0</v>
      </c>
      <c r="K122" s="19">
        <f t="shared" si="38"/>
        <v>0</v>
      </c>
      <c r="L122" s="18"/>
      <c r="M122" s="29">
        <v>0</v>
      </c>
      <c r="N122" s="11">
        <f t="shared" si="39"/>
        <v>0</v>
      </c>
      <c r="O122" s="19">
        <f t="shared" si="40"/>
        <v>0</v>
      </c>
      <c r="P122" s="20"/>
      <c r="Q122" s="23">
        <f t="shared" si="33"/>
        <v>0</v>
      </c>
      <c r="R122" s="24">
        <f t="shared" si="41"/>
        <v>0</v>
      </c>
      <c r="S122" s="33">
        <f t="shared" si="42"/>
        <v>0</v>
      </c>
      <c r="T122" s="41"/>
      <c r="U122" s="43">
        <v>15000</v>
      </c>
      <c r="V122" s="42">
        <f t="shared" si="43"/>
        <v>16968</v>
      </c>
      <c r="W122" s="35"/>
      <c r="X122" s="36">
        <v>48142.080000000002</v>
      </c>
      <c r="Y122" s="24">
        <f t="shared" si="44"/>
        <v>9146.9951999999994</v>
      </c>
      <c r="Z122" s="25">
        <f t="shared" si="45"/>
        <v>57289.075199999999</v>
      </c>
      <c r="AA122" s="37">
        <v>44576</v>
      </c>
      <c r="AB122" s="24">
        <f t="shared" si="46"/>
        <v>8469.44</v>
      </c>
      <c r="AC122" s="38">
        <f t="shared" si="47"/>
        <v>53045.440000000002</v>
      </c>
      <c r="AD122" s="36">
        <v>39800</v>
      </c>
      <c r="AE122" s="24">
        <f t="shared" si="48"/>
        <v>7562</v>
      </c>
      <c r="AF122" s="25">
        <f t="shared" si="49"/>
        <v>47362</v>
      </c>
      <c r="AH122" s="44">
        <f t="shared" si="50"/>
        <v>37371.520000000004</v>
      </c>
      <c r="AJ122" s="45">
        <f t="shared" si="34"/>
        <v>1.4914346666666669</v>
      </c>
      <c r="AL122" s="5">
        <f t="shared" si="51"/>
        <v>23346.415861529829</v>
      </c>
      <c r="AM122" s="5">
        <f t="shared" si="52"/>
        <v>51396.624138470179</v>
      </c>
      <c r="AN122" s="5" t="str">
        <f t="shared" si="53"/>
        <v/>
      </c>
      <c r="AO122" s="5">
        <f t="shared" si="54"/>
        <v>48142.080000000002</v>
      </c>
      <c r="AP122" s="5">
        <f t="shared" si="55"/>
        <v>44576</v>
      </c>
      <c r="AQ122" s="5">
        <f t="shared" si="56"/>
        <v>39800</v>
      </c>
      <c r="AS122" s="39">
        <f t="shared" si="57"/>
        <v>39800</v>
      </c>
      <c r="AT122" s="5">
        <f t="shared" si="58"/>
        <v>37371.520000000004</v>
      </c>
      <c r="AU122" s="5">
        <f t="shared" si="59"/>
        <v>16968</v>
      </c>
      <c r="AV122" s="5">
        <f t="shared" si="60"/>
        <v>34696.44011939536</v>
      </c>
      <c r="AW122" s="5">
        <f t="shared" si="61"/>
        <v>14025.104138470173</v>
      </c>
      <c r="AX122" s="51">
        <f t="shared" si="62"/>
        <v>0.37528856569040198</v>
      </c>
      <c r="AZ122" s="39">
        <f t="shared" si="63"/>
        <v>34696</v>
      </c>
      <c r="BA122" s="5">
        <f t="shared" si="64"/>
        <v>6592</v>
      </c>
      <c r="BB122" s="40">
        <f t="shared" si="65"/>
        <v>41288</v>
      </c>
    </row>
    <row r="123" spans="1:54" ht="30" customHeight="1" x14ac:dyDescent="0.25">
      <c r="A123" s="7">
        <v>121</v>
      </c>
      <c r="B123" s="9" t="s">
        <v>124</v>
      </c>
      <c r="C123" s="1" t="s">
        <v>2</v>
      </c>
      <c r="D123" s="13" t="s">
        <v>394</v>
      </c>
      <c r="E123" s="28">
        <f>77990/1.19</f>
        <v>65537.815126050424</v>
      </c>
      <c r="F123" s="26">
        <f t="shared" si="35"/>
        <v>12452.18487394958</v>
      </c>
      <c r="G123" s="27">
        <f t="shared" si="36"/>
        <v>77990</v>
      </c>
      <c r="H123" s="18"/>
      <c r="I123" s="29">
        <v>0</v>
      </c>
      <c r="J123" s="11">
        <f t="shared" si="37"/>
        <v>0</v>
      </c>
      <c r="K123" s="19">
        <f t="shared" si="38"/>
        <v>0</v>
      </c>
      <c r="L123" s="18"/>
      <c r="M123" s="29">
        <v>0</v>
      </c>
      <c r="N123" s="11">
        <f t="shared" si="39"/>
        <v>0</v>
      </c>
      <c r="O123" s="19">
        <f t="shared" si="40"/>
        <v>0</v>
      </c>
      <c r="P123" s="20"/>
      <c r="Q123" s="23">
        <f t="shared" si="33"/>
        <v>21845.938375350142</v>
      </c>
      <c r="R123" s="24">
        <f t="shared" si="41"/>
        <v>0</v>
      </c>
      <c r="S123" s="33">
        <f t="shared" si="42"/>
        <v>65537.815126050424</v>
      </c>
      <c r="T123" s="41"/>
      <c r="U123" s="43">
        <v>30120</v>
      </c>
      <c r="V123" s="42">
        <f t="shared" si="43"/>
        <v>34071.743999999999</v>
      </c>
      <c r="W123" s="35"/>
      <c r="X123" s="36">
        <v>188213.76000000001</v>
      </c>
      <c r="Y123" s="24">
        <f t="shared" si="44"/>
        <v>35760.614400000006</v>
      </c>
      <c r="Z123" s="25">
        <f t="shared" si="45"/>
        <v>223974.37440000003</v>
      </c>
      <c r="AA123" s="37">
        <v>174272</v>
      </c>
      <c r="AB123" s="24">
        <f t="shared" si="46"/>
        <v>33111.68</v>
      </c>
      <c r="AC123" s="38">
        <f t="shared" si="47"/>
        <v>207383.67999999999</v>
      </c>
      <c r="AD123" s="36">
        <v>155600</v>
      </c>
      <c r="AE123" s="24">
        <f t="shared" si="48"/>
        <v>29564</v>
      </c>
      <c r="AF123" s="25">
        <f t="shared" si="49"/>
        <v>185164</v>
      </c>
      <c r="AH123" s="44">
        <f t="shared" si="50"/>
        <v>138039.37599999999</v>
      </c>
      <c r="AJ123" s="45">
        <f t="shared" si="34"/>
        <v>3.5829806108897739</v>
      </c>
      <c r="AL123" s="5">
        <f t="shared" si="51"/>
        <v>67451.568104061735</v>
      </c>
      <c r="AM123" s="5">
        <f t="shared" si="52"/>
        <v>208627.18389593824</v>
      </c>
      <c r="AN123" s="5" t="str">
        <f t="shared" si="53"/>
        <v/>
      </c>
      <c r="AO123" s="5">
        <f t="shared" si="54"/>
        <v>188213.76000000001</v>
      </c>
      <c r="AP123" s="5">
        <f t="shared" si="55"/>
        <v>174272</v>
      </c>
      <c r="AQ123" s="5">
        <f t="shared" si="56"/>
        <v>155600</v>
      </c>
      <c r="AS123" s="39">
        <f t="shared" si="57"/>
        <v>155600</v>
      </c>
      <c r="AT123" s="5">
        <f t="shared" si="58"/>
        <v>138039.37599999999</v>
      </c>
      <c r="AU123" s="5">
        <f t="shared" si="59"/>
        <v>34071.743999999999</v>
      </c>
      <c r="AV123" s="5">
        <f t="shared" si="60"/>
        <v>114834.0642191786</v>
      </c>
      <c r="AW123" s="5">
        <f t="shared" si="61"/>
        <v>70587.807895938255</v>
      </c>
      <c r="AX123" s="51">
        <f t="shared" si="62"/>
        <v>0.51135994628038783</v>
      </c>
      <c r="AZ123" s="39">
        <f t="shared" si="63"/>
        <v>114834</v>
      </c>
      <c r="BA123" s="5">
        <f t="shared" si="64"/>
        <v>21818</v>
      </c>
      <c r="BB123" s="40">
        <f t="shared" si="65"/>
        <v>136652</v>
      </c>
    </row>
    <row r="124" spans="1:54" ht="30" customHeight="1" x14ac:dyDescent="0.25">
      <c r="A124" s="7">
        <v>122</v>
      </c>
      <c r="B124" s="9" t="s">
        <v>125</v>
      </c>
      <c r="C124" s="1" t="s">
        <v>2</v>
      </c>
      <c r="D124" s="13"/>
      <c r="E124" s="28">
        <v>0</v>
      </c>
      <c r="F124" s="26">
        <f t="shared" si="35"/>
        <v>0</v>
      </c>
      <c r="G124" s="27">
        <f t="shared" si="36"/>
        <v>0</v>
      </c>
      <c r="H124" s="18"/>
      <c r="I124" s="29">
        <v>0</v>
      </c>
      <c r="J124" s="11">
        <f t="shared" si="37"/>
        <v>0</v>
      </c>
      <c r="K124" s="19">
        <f t="shared" si="38"/>
        <v>0</v>
      </c>
      <c r="L124" s="18"/>
      <c r="M124" s="29">
        <v>0</v>
      </c>
      <c r="N124" s="11">
        <f t="shared" si="39"/>
        <v>0</v>
      </c>
      <c r="O124" s="19">
        <f t="shared" si="40"/>
        <v>0</v>
      </c>
      <c r="P124" s="20"/>
      <c r="Q124" s="23">
        <f t="shared" si="33"/>
        <v>0</v>
      </c>
      <c r="R124" s="24">
        <f t="shared" si="41"/>
        <v>0</v>
      </c>
      <c r="S124" s="33">
        <f t="shared" si="42"/>
        <v>0</v>
      </c>
      <c r="T124" s="41"/>
      <c r="U124" s="43">
        <v>11917</v>
      </c>
      <c r="V124" s="42">
        <f t="shared" si="43"/>
        <v>13480.510399999999</v>
      </c>
      <c r="W124" s="35"/>
      <c r="X124" s="36">
        <v>78865.919999999998</v>
      </c>
      <c r="Y124" s="24">
        <f t="shared" si="44"/>
        <v>14984.524799999999</v>
      </c>
      <c r="Z124" s="25">
        <f t="shared" si="45"/>
        <v>93850.444799999997</v>
      </c>
      <c r="AA124" s="37">
        <v>73024</v>
      </c>
      <c r="AB124" s="24">
        <f t="shared" si="46"/>
        <v>13874.56</v>
      </c>
      <c r="AC124" s="38">
        <f t="shared" si="47"/>
        <v>86898.559999999998</v>
      </c>
      <c r="AD124" s="36">
        <v>65200</v>
      </c>
      <c r="AE124" s="24">
        <f t="shared" si="48"/>
        <v>12388</v>
      </c>
      <c r="AF124" s="25">
        <f t="shared" si="49"/>
        <v>77588</v>
      </c>
      <c r="AH124" s="44">
        <f t="shared" si="50"/>
        <v>57642.607600000003</v>
      </c>
      <c r="AJ124" s="45">
        <f t="shared" si="34"/>
        <v>3.837006595619703</v>
      </c>
      <c r="AL124" s="5">
        <f t="shared" si="51"/>
        <v>27673.616790717395</v>
      </c>
      <c r="AM124" s="5">
        <f t="shared" si="52"/>
        <v>87611.598409282611</v>
      </c>
      <c r="AN124" s="5" t="str">
        <f t="shared" si="53"/>
        <v/>
      </c>
      <c r="AO124" s="5">
        <f t="shared" si="54"/>
        <v>78865.919999999998</v>
      </c>
      <c r="AP124" s="5">
        <f t="shared" si="55"/>
        <v>73024</v>
      </c>
      <c r="AQ124" s="5">
        <f t="shared" si="56"/>
        <v>65200</v>
      </c>
      <c r="AS124" s="39">
        <f t="shared" si="57"/>
        <v>65200</v>
      </c>
      <c r="AT124" s="5">
        <f t="shared" si="58"/>
        <v>57642.607600000003</v>
      </c>
      <c r="AU124" s="5">
        <f t="shared" si="59"/>
        <v>13480.510399999999</v>
      </c>
      <c r="AV124" s="5">
        <f t="shared" si="60"/>
        <v>47432.63276128906</v>
      </c>
      <c r="AW124" s="5">
        <f t="shared" si="61"/>
        <v>29968.990809282608</v>
      </c>
      <c r="AX124" s="51">
        <f t="shared" si="62"/>
        <v>0.51991039366655245</v>
      </c>
      <c r="AZ124" s="39">
        <f t="shared" si="63"/>
        <v>47433</v>
      </c>
      <c r="BA124" s="5">
        <f t="shared" si="64"/>
        <v>9012</v>
      </c>
      <c r="BB124" s="40">
        <f t="shared" si="65"/>
        <v>56445</v>
      </c>
    </row>
    <row r="125" spans="1:54" ht="30" customHeight="1" x14ac:dyDescent="0.25">
      <c r="A125" s="7">
        <v>123</v>
      </c>
      <c r="B125" s="9" t="s">
        <v>126</v>
      </c>
      <c r="C125" s="1" t="s">
        <v>13</v>
      </c>
      <c r="D125" s="13"/>
      <c r="E125" s="28">
        <v>0</v>
      </c>
      <c r="F125" s="26">
        <f t="shared" si="35"/>
        <v>0</v>
      </c>
      <c r="G125" s="27">
        <f t="shared" si="36"/>
        <v>0</v>
      </c>
      <c r="H125" s="18"/>
      <c r="I125" s="29">
        <v>0</v>
      </c>
      <c r="J125" s="11">
        <f t="shared" si="37"/>
        <v>0</v>
      </c>
      <c r="K125" s="19">
        <f t="shared" si="38"/>
        <v>0</v>
      </c>
      <c r="L125" s="18"/>
      <c r="M125" s="29">
        <v>0</v>
      </c>
      <c r="N125" s="11">
        <f t="shared" si="39"/>
        <v>0</v>
      </c>
      <c r="O125" s="19">
        <f t="shared" si="40"/>
        <v>0</v>
      </c>
      <c r="P125" s="20"/>
      <c r="Q125" s="23">
        <f t="shared" ref="Q125:Q187" si="66">AVERAGE(E125,I125,M125)</f>
        <v>0</v>
      </c>
      <c r="R125" s="24">
        <f t="shared" si="41"/>
        <v>0</v>
      </c>
      <c r="S125" s="33">
        <f t="shared" si="42"/>
        <v>0</v>
      </c>
      <c r="T125" s="41"/>
      <c r="U125" s="43">
        <v>19088</v>
      </c>
      <c r="V125" s="42">
        <f t="shared" si="43"/>
        <v>21592.345600000001</v>
      </c>
      <c r="W125" s="35"/>
      <c r="X125" s="36">
        <v>53948.160000000003</v>
      </c>
      <c r="Y125" s="24">
        <f t="shared" si="44"/>
        <v>10250.1504</v>
      </c>
      <c r="Z125" s="25">
        <f t="shared" si="45"/>
        <v>64198.310400000002</v>
      </c>
      <c r="AA125" s="37">
        <v>49952</v>
      </c>
      <c r="AB125" s="24">
        <f t="shared" si="46"/>
        <v>9490.8799999999992</v>
      </c>
      <c r="AC125" s="38">
        <f t="shared" si="47"/>
        <v>59442.879999999997</v>
      </c>
      <c r="AD125" s="36">
        <v>44600</v>
      </c>
      <c r="AE125" s="24">
        <f t="shared" si="48"/>
        <v>8474</v>
      </c>
      <c r="AF125" s="25">
        <f t="shared" si="49"/>
        <v>53074</v>
      </c>
      <c r="AH125" s="44">
        <f t="shared" si="50"/>
        <v>42523.126400000001</v>
      </c>
      <c r="AJ125" s="45">
        <f t="shared" ref="AJ125:AJ187" si="67">+(AH125-U125)/U125</f>
        <v>1.2277413243922883</v>
      </c>
      <c r="AL125" s="5">
        <f t="shared" si="51"/>
        <v>28053.266407888448</v>
      </c>
      <c r="AM125" s="5">
        <f t="shared" si="52"/>
        <v>56992.986392111554</v>
      </c>
      <c r="AN125" s="5" t="str">
        <f t="shared" si="53"/>
        <v/>
      </c>
      <c r="AO125" s="5">
        <f t="shared" si="54"/>
        <v>53948.160000000003</v>
      </c>
      <c r="AP125" s="5">
        <f t="shared" si="55"/>
        <v>49952</v>
      </c>
      <c r="AQ125" s="5">
        <f t="shared" si="56"/>
        <v>44600</v>
      </c>
      <c r="AS125" s="39">
        <f t="shared" si="57"/>
        <v>44600</v>
      </c>
      <c r="AT125" s="5">
        <f t="shared" si="58"/>
        <v>42523.126400000001</v>
      </c>
      <c r="AU125" s="5">
        <f t="shared" si="59"/>
        <v>21592.345600000001</v>
      </c>
      <c r="AV125" s="5">
        <f t="shared" si="60"/>
        <v>40136.643401453068</v>
      </c>
      <c r="AW125" s="5">
        <f t="shared" si="61"/>
        <v>14469.859992111553</v>
      </c>
      <c r="AX125" s="51">
        <f t="shared" si="62"/>
        <v>0.34028212921126028</v>
      </c>
      <c r="AZ125" s="39">
        <f t="shared" si="63"/>
        <v>40137</v>
      </c>
      <c r="BA125" s="5">
        <f t="shared" si="64"/>
        <v>7626</v>
      </c>
      <c r="BB125" s="40">
        <f t="shared" si="65"/>
        <v>47763</v>
      </c>
    </row>
    <row r="126" spans="1:54" ht="30" customHeight="1" x14ac:dyDescent="0.25">
      <c r="A126" s="7">
        <v>124</v>
      </c>
      <c r="B126" s="9" t="s">
        <v>127</v>
      </c>
      <c r="C126" s="1" t="s">
        <v>2</v>
      </c>
      <c r="D126" s="13"/>
      <c r="E126" s="28">
        <v>0</v>
      </c>
      <c r="F126" s="26">
        <f t="shared" ref="F126:F188" si="68">+E126*19/100</f>
        <v>0</v>
      </c>
      <c r="G126" s="27">
        <f t="shared" ref="G126:G188" si="69">+F126+E126</f>
        <v>0</v>
      </c>
      <c r="H126" s="18"/>
      <c r="I126" s="29">
        <v>0</v>
      </c>
      <c r="J126" s="11">
        <f t="shared" ref="J126:J188" si="70">+I126*19/100</f>
        <v>0</v>
      </c>
      <c r="K126" s="19">
        <f t="shared" ref="K126:K188" si="71">+J126+I126</f>
        <v>0</v>
      </c>
      <c r="L126" s="18"/>
      <c r="M126" s="29">
        <v>0</v>
      </c>
      <c r="N126" s="11">
        <f t="shared" ref="N126:N188" si="72">+M126*19/100</f>
        <v>0</v>
      </c>
      <c r="O126" s="19">
        <f t="shared" ref="O126:O188" si="73">+N126+M126</f>
        <v>0</v>
      </c>
      <c r="P126" s="20"/>
      <c r="Q126" s="23">
        <f t="shared" si="66"/>
        <v>0</v>
      </c>
      <c r="R126" s="24">
        <f t="shared" ref="R126:R188" si="74">MIN(E126,I126,M126)</f>
        <v>0</v>
      </c>
      <c r="S126" s="33">
        <f t="shared" ref="S126:S188" si="75">MAX(E126,I126,M126)</f>
        <v>0</v>
      </c>
      <c r="T126" s="41"/>
      <c r="U126" s="43">
        <v>32000</v>
      </c>
      <c r="V126" s="42">
        <f t="shared" ref="V126:V188" si="76">+U126*1.1312</f>
        <v>36198.400000000001</v>
      </c>
      <c r="W126" s="35"/>
      <c r="X126" s="36">
        <v>60480</v>
      </c>
      <c r="Y126" s="24">
        <f t="shared" ref="Y126:Y188" si="77">+X126*19/100</f>
        <v>11491.2</v>
      </c>
      <c r="Z126" s="25">
        <f t="shared" ref="Z126:Z188" si="78">+Y126+X126</f>
        <v>71971.199999999997</v>
      </c>
      <c r="AA126" s="37">
        <v>56000</v>
      </c>
      <c r="AB126" s="24">
        <f t="shared" ref="AB126:AB188" si="79">+AA126*19/100</f>
        <v>10640</v>
      </c>
      <c r="AC126" s="38">
        <f t="shared" ref="AC126:AC188" si="80">+AB126+AA126</f>
        <v>66640</v>
      </c>
      <c r="AD126" s="36">
        <v>50000</v>
      </c>
      <c r="AE126" s="24">
        <f t="shared" ref="AE126:AE188" si="81">+AD126*19/100</f>
        <v>9500</v>
      </c>
      <c r="AF126" s="25">
        <f t="shared" ref="AF126:AF188" si="82">+AE126+AD126</f>
        <v>59500</v>
      </c>
      <c r="AH126" s="44">
        <f t="shared" ref="AH126:AH188" si="83">AVERAGE(V126,X126,AA126,AD126)</f>
        <v>50669.599999999999</v>
      </c>
      <c r="AJ126" s="45">
        <f t="shared" si="67"/>
        <v>0.58342499999999997</v>
      </c>
      <c r="AL126" s="5">
        <f t="shared" ref="AL126:AL188" si="84">+AT126-AW126</f>
        <v>40109.910832857466</v>
      </c>
      <c r="AM126" s="5">
        <f t="shared" ref="AM126:AM188" si="85">+AT126+AW126</f>
        <v>61229.289167142531</v>
      </c>
      <c r="AN126" s="5" t="str">
        <f t="shared" ref="AN126:AN188" si="86">IF(AND(V126&gt;$AL126,V126&lt;$AM126),V126,"")</f>
        <v/>
      </c>
      <c r="AO126" s="5">
        <f t="shared" ref="AO126:AO188" si="87">IF(AND(X126&gt;$AL126,X126&lt;$AM126),X126,"")</f>
        <v>60480</v>
      </c>
      <c r="AP126" s="5">
        <f t="shared" ref="AP126:AP188" si="88">IF(AND(AA126&gt;$AL126,AA126&lt;$AM126),AA126,"")</f>
        <v>56000</v>
      </c>
      <c r="AQ126" s="5">
        <f t="shared" ref="AQ126:AQ188" si="89">IF(AND(AD126&gt;$AL126,AD126&lt;$AM126),AD126,"")</f>
        <v>50000</v>
      </c>
      <c r="AS126" s="39">
        <f t="shared" ref="AS126:AS188" si="90">MIN(AN126:AQ126)</f>
        <v>50000</v>
      </c>
      <c r="AT126" s="5">
        <f t="shared" ref="AT126:AT188" si="91">AVERAGE(V126,X126,AA126,AD126)</f>
        <v>50669.599999999999</v>
      </c>
      <c r="AU126" s="5">
        <f t="shared" ref="AU126:AU188" si="92">MIN(V126,X126,AA126,AD126)</f>
        <v>36198.400000000001</v>
      </c>
      <c r="AV126" s="5">
        <f t="shared" ref="AV126:AV188" si="93">GEOMEAN(V126,X126,AA126,AD126)</f>
        <v>49758.21555468523</v>
      </c>
      <c r="AW126" s="5">
        <f t="shared" ref="AW126:AW188" si="94">STDEVA(V126,X126,AA126,AD126)</f>
        <v>10559.689167142531</v>
      </c>
      <c r="AX126" s="51">
        <f t="shared" ref="AX126:AX188" si="95">+AW126/AT126</f>
        <v>0.20840285234425635</v>
      </c>
      <c r="AZ126" s="39">
        <f t="shared" ref="AZ126:AZ188" si="96">ROUND(AV126,0)</f>
        <v>49758</v>
      </c>
      <c r="BA126" s="5">
        <f t="shared" ref="BA126:BA188" si="97">ROUND((AZ126*19/100),0)</f>
        <v>9454</v>
      </c>
      <c r="BB126" s="40">
        <f t="shared" ref="BB126:BB188" si="98">+BA126+AZ126</f>
        <v>59212</v>
      </c>
    </row>
    <row r="127" spans="1:54" ht="30" customHeight="1" x14ac:dyDescent="0.25">
      <c r="A127" s="7">
        <v>125</v>
      </c>
      <c r="B127" s="9" t="s">
        <v>128</v>
      </c>
      <c r="C127" s="1" t="s">
        <v>2</v>
      </c>
      <c r="D127" s="13"/>
      <c r="E127" s="28">
        <v>0</v>
      </c>
      <c r="F127" s="26">
        <f t="shared" si="68"/>
        <v>0</v>
      </c>
      <c r="G127" s="27">
        <f t="shared" si="69"/>
        <v>0</v>
      </c>
      <c r="H127" s="18"/>
      <c r="I127" s="29">
        <v>0</v>
      </c>
      <c r="J127" s="11">
        <f t="shared" si="70"/>
        <v>0</v>
      </c>
      <c r="K127" s="19">
        <f t="shared" si="71"/>
        <v>0</v>
      </c>
      <c r="L127" s="18"/>
      <c r="M127" s="29">
        <v>0</v>
      </c>
      <c r="N127" s="11">
        <f t="shared" si="72"/>
        <v>0</v>
      </c>
      <c r="O127" s="19">
        <f t="shared" si="73"/>
        <v>0</v>
      </c>
      <c r="P127" s="20"/>
      <c r="Q127" s="23">
        <f t="shared" si="66"/>
        <v>0</v>
      </c>
      <c r="R127" s="24">
        <f t="shared" si="74"/>
        <v>0</v>
      </c>
      <c r="S127" s="33">
        <f t="shared" si="75"/>
        <v>0</v>
      </c>
      <c r="T127" s="41"/>
      <c r="U127" s="43">
        <v>789000</v>
      </c>
      <c r="V127" s="42">
        <f t="shared" si="76"/>
        <v>892516.79999999993</v>
      </c>
      <c r="W127" s="35"/>
      <c r="X127" s="36">
        <v>992355.83999999997</v>
      </c>
      <c r="Y127" s="24">
        <f t="shared" si="77"/>
        <v>188547.6096</v>
      </c>
      <c r="Z127" s="25">
        <f t="shared" si="78"/>
        <v>1180903.4495999999</v>
      </c>
      <c r="AA127" s="37">
        <v>918848</v>
      </c>
      <c r="AB127" s="24">
        <f t="shared" si="79"/>
        <v>174581.12</v>
      </c>
      <c r="AC127" s="38">
        <f t="shared" si="80"/>
        <v>1093429.1200000001</v>
      </c>
      <c r="AD127" s="36">
        <v>820400</v>
      </c>
      <c r="AE127" s="24">
        <f t="shared" si="81"/>
        <v>155876</v>
      </c>
      <c r="AF127" s="25">
        <f t="shared" si="82"/>
        <v>976276</v>
      </c>
      <c r="AH127" s="44">
        <f t="shared" si="83"/>
        <v>906030.15999999992</v>
      </c>
      <c r="AJ127" s="45">
        <f t="shared" si="67"/>
        <v>0.1483271989860582</v>
      </c>
      <c r="AL127" s="5">
        <f t="shared" si="84"/>
        <v>835010.08009334444</v>
      </c>
      <c r="AM127" s="5">
        <f t="shared" si="85"/>
        <v>977050.23990665539</v>
      </c>
      <c r="AN127" s="5">
        <f t="shared" si="86"/>
        <v>892516.79999999993</v>
      </c>
      <c r="AO127" s="5" t="str">
        <f t="shared" si="87"/>
        <v/>
      </c>
      <c r="AP127" s="5">
        <f t="shared" si="88"/>
        <v>918848</v>
      </c>
      <c r="AQ127" s="5" t="str">
        <f t="shared" si="89"/>
        <v/>
      </c>
      <c r="AS127" s="39">
        <f t="shared" si="90"/>
        <v>892516.79999999993</v>
      </c>
      <c r="AT127" s="5">
        <f t="shared" si="91"/>
        <v>906030.15999999992</v>
      </c>
      <c r="AU127" s="5">
        <f t="shared" si="92"/>
        <v>820400</v>
      </c>
      <c r="AV127" s="5">
        <f t="shared" si="93"/>
        <v>903937.26136393344</v>
      </c>
      <c r="AW127" s="5">
        <f t="shared" si="94"/>
        <v>71020.079906655505</v>
      </c>
      <c r="AX127" s="51">
        <f t="shared" si="95"/>
        <v>7.8385999762585729E-2</v>
      </c>
      <c r="AZ127" s="39">
        <f t="shared" si="96"/>
        <v>903937</v>
      </c>
      <c r="BA127" s="5">
        <f t="shared" si="97"/>
        <v>171748</v>
      </c>
      <c r="BB127" s="40">
        <f t="shared" si="98"/>
        <v>1075685</v>
      </c>
    </row>
    <row r="128" spans="1:54" ht="30" customHeight="1" x14ac:dyDescent="0.25">
      <c r="A128" s="7">
        <v>126</v>
      </c>
      <c r="B128" s="9" t="s">
        <v>129</v>
      </c>
      <c r="C128" s="1" t="s">
        <v>2</v>
      </c>
      <c r="D128" s="13"/>
      <c r="E128" s="28">
        <v>0</v>
      </c>
      <c r="F128" s="26">
        <f t="shared" si="68"/>
        <v>0</v>
      </c>
      <c r="G128" s="27">
        <f t="shared" si="69"/>
        <v>0</v>
      </c>
      <c r="H128" s="18"/>
      <c r="I128" s="29">
        <v>0</v>
      </c>
      <c r="J128" s="11">
        <f t="shared" si="70"/>
        <v>0</v>
      </c>
      <c r="K128" s="19">
        <f t="shared" si="71"/>
        <v>0</v>
      </c>
      <c r="L128" s="18"/>
      <c r="M128" s="29">
        <v>0</v>
      </c>
      <c r="N128" s="11">
        <f t="shared" si="72"/>
        <v>0</v>
      </c>
      <c r="O128" s="19">
        <f t="shared" si="73"/>
        <v>0</v>
      </c>
      <c r="P128" s="20"/>
      <c r="Q128" s="23">
        <f t="shared" si="66"/>
        <v>0</v>
      </c>
      <c r="R128" s="24">
        <f t="shared" si="74"/>
        <v>0</v>
      </c>
      <c r="S128" s="33">
        <f t="shared" si="75"/>
        <v>0</v>
      </c>
      <c r="T128" s="41"/>
      <c r="U128" s="43">
        <v>24000</v>
      </c>
      <c r="V128" s="42">
        <f t="shared" si="76"/>
        <v>27148.799999999999</v>
      </c>
      <c r="W128" s="35"/>
      <c r="X128" s="36">
        <v>51287.040000000001</v>
      </c>
      <c r="Y128" s="24">
        <f t="shared" si="77"/>
        <v>9744.5375999999997</v>
      </c>
      <c r="Z128" s="25">
        <f t="shared" si="78"/>
        <v>61031.577600000004</v>
      </c>
      <c r="AA128" s="37">
        <v>47488</v>
      </c>
      <c r="AB128" s="24">
        <f t="shared" si="79"/>
        <v>9022.7199999999993</v>
      </c>
      <c r="AC128" s="38">
        <f t="shared" si="80"/>
        <v>56510.720000000001</v>
      </c>
      <c r="AD128" s="36">
        <v>42400</v>
      </c>
      <c r="AE128" s="24">
        <f t="shared" si="81"/>
        <v>8056</v>
      </c>
      <c r="AF128" s="25">
        <f t="shared" si="82"/>
        <v>50456</v>
      </c>
      <c r="AH128" s="44">
        <f t="shared" si="83"/>
        <v>42080.959999999999</v>
      </c>
      <c r="AJ128" s="45">
        <f t="shared" si="67"/>
        <v>0.75337333333333334</v>
      </c>
      <c r="AL128" s="5">
        <f t="shared" si="84"/>
        <v>31481.287374313237</v>
      </c>
      <c r="AM128" s="5">
        <f t="shared" si="85"/>
        <v>52680.632625686761</v>
      </c>
      <c r="AN128" s="5" t="str">
        <f t="shared" si="86"/>
        <v/>
      </c>
      <c r="AO128" s="5">
        <f t="shared" si="87"/>
        <v>51287.040000000001</v>
      </c>
      <c r="AP128" s="5">
        <f t="shared" si="88"/>
        <v>47488</v>
      </c>
      <c r="AQ128" s="5">
        <f t="shared" si="89"/>
        <v>42400</v>
      </c>
      <c r="AS128" s="39">
        <f t="shared" si="90"/>
        <v>42400</v>
      </c>
      <c r="AT128" s="5">
        <f t="shared" si="91"/>
        <v>42080.959999999999</v>
      </c>
      <c r="AU128" s="5">
        <f t="shared" si="92"/>
        <v>27148.799999999999</v>
      </c>
      <c r="AV128" s="5">
        <f t="shared" si="93"/>
        <v>40919.187547995236</v>
      </c>
      <c r="AW128" s="5">
        <f t="shared" si="94"/>
        <v>10599.672625686762</v>
      </c>
      <c r="AX128" s="51">
        <f t="shared" si="95"/>
        <v>0.25188761439108714</v>
      </c>
      <c r="AZ128" s="39">
        <f t="shared" si="96"/>
        <v>40919</v>
      </c>
      <c r="BA128" s="5">
        <f t="shared" si="97"/>
        <v>7775</v>
      </c>
      <c r="BB128" s="40">
        <f t="shared" si="98"/>
        <v>48694</v>
      </c>
    </row>
    <row r="129" spans="1:54" ht="30" customHeight="1" x14ac:dyDescent="0.25">
      <c r="A129" s="7">
        <v>127</v>
      </c>
      <c r="B129" s="9" t="s">
        <v>130</v>
      </c>
      <c r="C129" s="1" t="s">
        <v>2</v>
      </c>
      <c r="D129" s="13"/>
      <c r="E129" s="28">
        <v>0</v>
      </c>
      <c r="F129" s="26">
        <f t="shared" si="68"/>
        <v>0</v>
      </c>
      <c r="G129" s="27">
        <f t="shared" si="69"/>
        <v>0</v>
      </c>
      <c r="H129" s="18"/>
      <c r="I129" s="29">
        <v>0</v>
      </c>
      <c r="J129" s="11">
        <f t="shared" si="70"/>
        <v>0</v>
      </c>
      <c r="K129" s="19">
        <f t="shared" si="71"/>
        <v>0</v>
      </c>
      <c r="L129" s="18"/>
      <c r="M129" s="29">
        <v>0</v>
      </c>
      <c r="N129" s="11">
        <f t="shared" si="72"/>
        <v>0</v>
      </c>
      <c r="O129" s="19">
        <f t="shared" si="73"/>
        <v>0</v>
      </c>
      <c r="P129" s="20"/>
      <c r="Q129" s="23">
        <f t="shared" si="66"/>
        <v>0</v>
      </c>
      <c r="R129" s="24">
        <f t="shared" si="74"/>
        <v>0</v>
      </c>
      <c r="S129" s="33">
        <f t="shared" si="75"/>
        <v>0</v>
      </c>
      <c r="T129" s="41"/>
      <c r="U129" s="43">
        <v>14000</v>
      </c>
      <c r="V129" s="42">
        <f t="shared" si="76"/>
        <v>15836.8</v>
      </c>
      <c r="W129" s="35"/>
      <c r="X129" s="36">
        <v>20563.2</v>
      </c>
      <c r="Y129" s="24">
        <f t="shared" si="77"/>
        <v>3907.0079999999998</v>
      </c>
      <c r="Z129" s="25">
        <f t="shared" si="78"/>
        <v>24470.207999999999</v>
      </c>
      <c r="AA129" s="37">
        <v>19040</v>
      </c>
      <c r="AB129" s="24">
        <f t="shared" si="79"/>
        <v>3617.6</v>
      </c>
      <c r="AC129" s="38">
        <f t="shared" si="80"/>
        <v>22657.599999999999</v>
      </c>
      <c r="AD129" s="36">
        <v>17000</v>
      </c>
      <c r="AE129" s="24">
        <f t="shared" si="81"/>
        <v>3230</v>
      </c>
      <c r="AF129" s="25">
        <f t="shared" si="82"/>
        <v>20230</v>
      </c>
      <c r="AH129" s="44">
        <f t="shared" si="83"/>
        <v>18110</v>
      </c>
      <c r="AJ129" s="45">
        <f t="shared" si="67"/>
        <v>0.29357142857142859</v>
      </c>
      <c r="AL129" s="5">
        <f t="shared" si="84"/>
        <v>16005.82728212091</v>
      </c>
      <c r="AM129" s="5">
        <f t="shared" si="85"/>
        <v>20214.17271787909</v>
      </c>
      <c r="AN129" s="5" t="str">
        <f t="shared" si="86"/>
        <v/>
      </c>
      <c r="AO129" s="5" t="str">
        <f t="shared" si="87"/>
        <v/>
      </c>
      <c r="AP129" s="5">
        <f t="shared" si="88"/>
        <v>19040</v>
      </c>
      <c r="AQ129" s="5">
        <f t="shared" si="89"/>
        <v>17000</v>
      </c>
      <c r="AS129" s="39">
        <f t="shared" si="90"/>
        <v>17000</v>
      </c>
      <c r="AT129" s="5">
        <f t="shared" si="91"/>
        <v>18110</v>
      </c>
      <c r="AU129" s="5">
        <f t="shared" si="92"/>
        <v>15836.8</v>
      </c>
      <c r="AV129" s="5">
        <f t="shared" si="93"/>
        <v>18018.494406186008</v>
      </c>
      <c r="AW129" s="5">
        <f t="shared" si="94"/>
        <v>2104.1727178790893</v>
      </c>
      <c r="AX129" s="51">
        <f t="shared" si="95"/>
        <v>0.1161884438365041</v>
      </c>
      <c r="AZ129" s="39">
        <f t="shared" si="96"/>
        <v>18018</v>
      </c>
      <c r="BA129" s="5">
        <f t="shared" si="97"/>
        <v>3423</v>
      </c>
      <c r="BB129" s="40">
        <f t="shared" si="98"/>
        <v>21441</v>
      </c>
    </row>
    <row r="130" spans="1:54" ht="30" customHeight="1" x14ac:dyDescent="0.25">
      <c r="A130" s="7">
        <v>128</v>
      </c>
      <c r="B130" s="9" t="s">
        <v>131</v>
      </c>
      <c r="C130" s="1" t="s">
        <v>2</v>
      </c>
      <c r="D130" s="13"/>
      <c r="E130" s="28">
        <v>0</v>
      </c>
      <c r="F130" s="26">
        <f t="shared" si="68"/>
        <v>0</v>
      </c>
      <c r="G130" s="27">
        <f t="shared" si="69"/>
        <v>0</v>
      </c>
      <c r="H130" s="18"/>
      <c r="I130" s="29">
        <v>0</v>
      </c>
      <c r="J130" s="11">
        <f t="shared" si="70"/>
        <v>0</v>
      </c>
      <c r="K130" s="19">
        <f t="shared" si="71"/>
        <v>0</v>
      </c>
      <c r="L130" s="18"/>
      <c r="M130" s="29">
        <v>0</v>
      </c>
      <c r="N130" s="11">
        <f t="shared" si="72"/>
        <v>0</v>
      </c>
      <c r="O130" s="19">
        <f t="shared" si="73"/>
        <v>0</v>
      </c>
      <c r="P130" s="20"/>
      <c r="Q130" s="23">
        <f t="shared" si="66"/>
        <v>0</v>
      </c>
      <c r="R130" s="24">
        <f t="shared" si="74"/>
        <v>0</v>
      </c>
      <c r="S130" s="33">
        <f t="shared" si="75"/>
        <v>0</v>
      </c>
      <c r="T130" s="41"/>
      <c r="U130" s="43">
        <v>78900</v>
      </c>
      <c r="V130" s="42">
        <f t="shared" si="76"/>
        <v>89251.68</v>
      </c>
      <c r="W130" s="35"/>
      <c r="X130" s="36">
        <v>145877.76000000001</v>
      </c>
      <c r="Y130" s="24">
        <f t="shared" si="77"/>
        <v>27716.774400000006</v>
      </c>
      <c r="Z130" s="25">
        <f t="shared" si="78"/>
        <v>173594.5344</v>
      </c>
      <c r="AA130" s="37">
        <v>135072</v>
      </c>
      <c r="AB130" s="24">
        <f t="shared" si="79"/>
        <v>25663.68</v>
      </c>
      <c r="AC130" s="38">
        <f t="shared" si="80"/>
        <v>160735.67999999999</v>
      </c>
      <c r="AD130" s="36">
        <v>120600</v>
      </c>
      <c r="AE130" s="24">
        <f t="shared" si="81"/>
        <v>22914</v>
      </c>
      <c r="AF130" s="25">
        <f t="shared" si="82"/>
        <v>143514</v>
      </c>
      <c r="AH130" s="44">
        <f t="shared" si="83"/>
        <v>122700.36</v>
      </c>
      <c r="AJ130" s="45">
        <f t="shared" si="67"/>
        <v>0.55513764258555132</v>
      </c>
      <c r="AL130" s="5">
        <f t="shared" si="84"/>
        <v>98113.947404682229</v>
      </c>
      <c r="AM130" s="5">
        <f t="shared" si="85"/>
        <v>147286.77259531777</v>
      </c>
      <c r="AN130" s="5" t="str">
        <f t="shared" si="86"/>
        <v/>
      </c>
      <c r="AO130" s="5">
        <f t="shared" si="87"/>
        <v>145877.76000000001</v>
      </c>
      <c r="AP130" s="5">
        <f t="shared" si="88"/>
        <v>135072</v>
      </c>
      <c r="AQ130" s="5">
        <f t="shared" si="89"/>
        <v>120600</v>
      </c>
      <c r="AS130" s="39">
        <f t="shared" si="90"/>
        <v>120600</v>
      </c>
      <c r="AT130" s="5">
        <f t="shared" si="91"/>
        <v>122700.36</v>
      </c>
      <c r="AU130" s="5">
        <f t="shared" si="92"/>
        <v>89251.68</v>
      </c>
      <c r="AV130" s="5">
        <f t="shared" si="93"/>
        <v>120678.39651974254</v>
      </c>
      <c r="AW130" s="5">
        <f t="shared" si="94"/>
        <v>24586.412595317764</v>
      </c>
      <c r="AX130" s="51">
        <f t="shared" si="95"/>
        <v>0.20037767285538335</v>
      </c>
      <c r="AZ130" s="39">
        <f t="shared" si="96"/>
        <v>120678</v>
      </c>
      <c r="BA130" s="5">
        <f t="shared" si="97"/>
        <v>22929</v>
      </c>
      <c r="BB130" s="40">
        <f t="shared" si="98"/>
        <v>143607</v>
      </c>
    </row>
    <row r="131" spans="1:54" ht="30" customHeight="1" x14ac:dyDescent="0.25">
      <c r="A131" s="7">
        <v>129</v>
      </c>
      <c r="B131" s="9" t="s">
        <v>132</v>
      </c>
      <c r="C131" s="1" t="s">
        <v>6</v>
      </c>
      <c r="D131" s="13" t="s">
        <v>336</v>
      </c>
      <c r="E131" s="28">
        <v>3680.6722689075632</v>
      </c>
      <c r="F131" s="26">
        <f t="shared" si="68"/>
        <v>699.32773109243703</v>
      </c>
      <c r="G131" s="27">
        <f t="shared" si="69"/>
        <v>4380</v>
      </c>
      <c r="H131" s="18" t="s">
        <v>337</v>
      </c>
      <c r="I131" s="29">
        <v>2940.3361344537816</v>
      </c>
      <c r="J131" s="11">
        <f t="shared" si="70"/>
        <v>558.66386554621852</v>
      </c>
      <c r="K131" s="19">
        <f t="shared" si="71"/>
        <v>3499</v>
      </c>
      <c r="L131" s="18" t="s">
        <v>338</v>
      </c>
      <c r="M131" s="29">
        <v>2672.2689075630256</v>
      </c>
      <c r="N131" s="11">
        <f t="shared" si="72"/>
        <v>507.73109243697485</v>
      </c>
      <c r="O131" s="19">
        <f t="shared" si="73"/>
        <v>3180.0000000000005</v>
      </c>
      <c r="P131" s="20"/>
      <c r="Q131" s="23">
        <f t="shared" si="66"/>
        <v>3097.7591036414565</v>
      </c>
      <c r="R131" s="24">
        <f t="shared" si="74"/>
        <v>2672.2689075630256</v>
      </c>
      <c r="S131" s="33">
        <f t="shared" si="75"/>
        <v>3680.6722689075632</v>
      </c>
      <c r="T131" s="41"/>
      <c r="U131" s="43">
        <v>5075</v>
      </c>
      <c r="V131" s="42">
        <f t="shared" si="76"/>
        <v>5740.84</v>
      </c>
      <c r="W131" s="35"/>
      <c r="X131" s="36">
        <v>9918.7199999999993</v>
      </c>
      <c r="Y131" s="24">
        <f t="shared" si="77"/>
        <v>1884.5567999999998</v>
      </c>
      <c r="Z131" s="25">
        <f t="shared" si="78"/>
        <v>11803.2768</v>
      </c>
      <c r="AA131" s="37">
        <v>9184</v>
      </c>
      <c r="AB131" s="24">
        <f t="shared" si="79"/>
        <v>1744.96</v>
      </c>
      <c r="AC131" s="38">
        <f t="shared" si="80"/>
        <v>10928.96</v>
      </c>
      <c r="AD131" s="36">
        <v>8200</v>
      </c>
      <c r="AE131" s="24">
        <f t="shared" si="81"/>
        <v>1558</v>
      </c>
      <c r="AF131" s="25">
        <f t="shared" si="82"/>
        <v>9758</v>
      </c>
      <c r="AH131" s="44">
        <f t="shared" si="83"/>
        <v>8260.89</v>
      </c>
      <c r="AJ131" s="45">
        <f t="shared" si="67"/>
        <v>0.62776157635467966</v>
      </c>
      <c r="AL131" s="5">
        <f t="shared" si="84"/>
        <v>6439.2705761905145</v>
      </c>
      <c r="AM131" s="5">
        <f t="shared" si="85"/>
        <v>10082.509423809484</v>
      </c>
      <c r="AN131" s="5" t="str">
        <f t="shared" si="86"/>
        <v/>
      </c>
      <c r="AO131" s="5">
        <f t="shared" si="87"/>
        <v>9918.7199999999993</v>
      </c>
      <c r="AP131" s="5">
        <f t="shared" si="88"/>
        <v>9184</v>
      </c>
      <c r="AQ131" s="5">
        <f t="shared" si="89"/>
        <v>8200</v>
      </c>
      <c r="AS131" s="39">
        <f t="shared" si="90"/>
        <v>8200</v>
      </c>
      <c r="AT131" s="5">
        <f t="shared" si="91"/>
        <v>8260.89</v>
      </c>
      <c r="AU131" s="5">
        <f t="shared" si="92"/>
        <v>5740.84</v>
      </c>
      <c r="AV131" s="5">
        <f t="shared" si="93"/>
        <v>8092.2483036469121</v>
      </c>
      <c r="AW131" s="5">
        <f t="shared" si="94"/>
        <v>1821.6194238094854</v>
      </c>
      <c r="AX131" s="51">
        <f t="shared" si="95"/>
        <v>0.22051127951219365</v>
      </c>
      <c r="AZ131" s="39">
        <f t="shared" si="96"/>
        <v>8092</v>
      </c>
      <c r="BA131" s="5">
        <f t="shared" si="97"/>
        <v>1537</v>
      </c>
      <c r="BB131" s="40">
        <f t="shared" si="98"/>
        <v>9629</v>
      </c>
    </row>
    <row r="132" spans="1:54" ht="30" customHeight="1" x14ac:dyDescent="0.25">
      <c r="A132" s="7">
        <v>130</v>
      </c>
      <c r="B132" s="9" t="s">
        <v>133</v>
      </c>
      <c r="C132" s="1" t="s">
        <v>2</v>
      </c>
      <c r="D132" s="13"/>
      <c r="E132" s="28">
        <v>0</v>
      </c>
      <c r="F132" s="26">
        <f t="shared" si="68"/>
        <v>0</v>
      </c>
      <c r="G132" s="27">
        <f t="shared" si="69"/>
        <v>0</v>
      </c>
      <c r="H132" s="18"/>
      <c r="I132" s="29">
        <v>0</v>
      </c>
      <c r="J132" s="11">
        <f t="shared" si="70"/>
        <v>0</v>
      </c>
      <c r="K132" s="19">
        <f t="shared" si="71"/>
        <v>0</v>
      </c>
      <c r="L132" s="18"/>
      <c r="M132" s="29">
        <v>0</v>
      </c>
      <c r="N132" s="11">
        <f t="shared" si="72"/>
        <v>0</v>
      </c>
      <c r="O132" s="19">
        <f t="shared" si="73"/>
        <v>0</v>
      </c>
      <c r="P132" s="20"/>
      <c r="Q132" s="23">
        <f t="shared" si="66"/>
        <v>0</v>
      </c>
      <c r="R132" s="24">
        <f t="shared" si="74"/>
        <v>0</v>
      </c>
      <c r="S132" s="33">
        <f t="shared" si="75"/>
        <v>0</v>
      </c>
      <c r="T132" s="41"/>
      <c r="U132" s="43">
        <v>700</v>
      </c>
      <c r="V132" s="42">
        <f t="shared" si="76"/>
        <v>791.84</v>
      </c>
      <c r="W132" s="35"/>
      <c r="X132" s="36">
        <v>2903.04</v>
      </c>
      <c r="Y132" s="24">
        <f t="shared" si="77"/>
        <v>551.57760000000007</v>
      </c>
      <c r="Z132" s="25">
        <f t="shared" si="78"/>
        <v>3454.6176</v>
      </c>
      <c r="AA132" s="37">
        <v>2688</v>
      </c>
      <c r="AB132" s="24">
        <f t="shared" si="79"/>
        <v>510.72</v>
      </c>
      <c r="AC132" s="38">
        <f t="shared" si="80"/>
        <v>3198.7200000000003</v>
      </c>
      <c r="AD132" s="36">
        <v>2400</v>
      </c>
      <c r="AE132" s="24">
        <f t="shared" si="81"/>
        <v>456</v>
      </c>
      <c r="AF132" s="25">
        <f t="shared" si="82"/>
        <v>2856</v>
      </c>
      <c r="AH132" s="44">
        <f t="shared" si="83"/>
        <v>2195.7200000000003</v>
      </c>
      <c r="AJ132" s="45">
        <f t="shared" si="67"/>
        <v>2.1367428571428575</v>
      </c>
      <c r="AL132" s="5">
        <f t="shared" si="84"/>
        <v>1237.3793240397245</v>
      </c>
      <c r="AM132" s="5">
        <f t="shared" si="85"/>
        <v>3154.0606759602761</v>
      </c>
      <c r="AN132" s="5" t="str">
        <f t="shared" si="86"/>
        <v/>
      </c>
      <c r="AO132" s="5">
        <f t="shared" si="87"/>
        <v>2903.04</v>
      </c>
      <c r="AP132" s="5">
        <f t="shared" si="88"/>
        <v>2688</v>
      </c>
      <c r="AQ132" s="5">
        <f t="shared" si="89"/>
        <v>2400</v>
      </c>
      <c r="AS132" s="39">
        <f t="shared" si="90"/>
        <v>2400</v>
      </c>
      <c r="AT132" s="5">
        <f t="shared" si="91"/>
        <v>2195.7200000000003</v>
      </c>
      <c r="AU132" s="5">
        <f t="shared" si="92"/>
        <v>791.84</v>
      </c>
      <c r="AV132" s="5">
        <f t="shared" si="93"/>
        <v>1962.3783353142042</v>
      </c>
      <c r="AW132" s="5">
        <f t="shared" si="94"/>
        <v>958.34067596027569</v>
      </c>
      <c r="AX132" s="51">
        <f t="shared" si="95"/>
        <v>0.43645850835273875</v>
      </c>
      <c r="AZ132" s="39">
        <f t="shared" si="96"/>
        <v>1962</v>
      </c>
      <c r="BA132" s="5">
        <f t="shared" si="97"/>
        <v>373</v>
      </c>
      <c r="BB132" s="40">
        <f t="shared" si="98"/>
        <v>2335</v>
      </c>
    </row>
    <row r="133" spans="1:54" ht="30" customHeight="1" x14ac:dyDescent="0.25">
      <c r="A133" s="7">
        <v>131</v>
      </c>
      <c r="B133" s="9" t="s">
        <v>134</v>
      </c>
      <c r="C133" s="1" t="s">
        <v>2</v>
      </c>
      <c r="D133" s="13"/>
      <c r="E133" s="28">
        <v>0</v>
      </c>
      <c r="F133" s="26">
        <f t="shared" si="68"/>
        <v>0</v>
      </c>
      <c r="G133" s="27">
        <f t="shared" si="69"/>
        <v>0</v>
      </c>
      <c r="H133" s="18"/>
      <c r="I133" s="29">
        <v>0</v>
      </c>
      <c r="J133" s="11">
        <f t="shared" si="70"/>
        <v>0</v>
      </c>
      <c r="K133" s="19">
        <f t="shared" si="71"/>
        <v>0</v>
      </c>
      <c r="L133" s="18"/>
      <c r="M133" s="29">
        <v>0</v>
      </c>
      <c r="N133" s="11">
        <f t="shared" si="72"/>
        <v>0</v>
      </c>
      <c r="O133" s="19">
        <f t="shared" si="73"/>
        <v>0</v>
      </c>
      <c r="P133" s="20"/>
      <c r="Q133" s="23">
        <f t="shared" si="66"/>
        <v>0</v>
      </c>
      <c r="R133" s="24">
        <f t="shared" si="74"/>
        <v>0</v>
      </c>
      <c r="S133" s="33">
        <f t="shared" si="75"/>
        <v>0</v>
      </c>
      <c r="T133" s="41"/>
      <c r="U133" s="43">
        <v>221.6</v>
      </c>
      <c r="V133" s="42">
        <f t="shared" si="76"/>
        <v>250.67391999999998</v>
      </c>
      <c r="W133" s="35"/>
      <c r="X133" s="36">
        <v>2249.86</v>
      </c>
      <c r="Y133" s="24">
        <f t="shared" si="77"/>
        <v>427.47340000000003</v>
      </c>
      <c r="Z133" s="25">
        <f t="shared" si="78"/>
        <v>2677.3334</v>
      </c>
      <c r="AA133" s="37">
        <v>2083</v>
      </c>
      <c r="AB133" s="24">
        <f t="shared" si="79"/>
        <v>395.77</v>
      </c>
      <c r="AC133" s="38">
        <f t="shared" si="80"/>
        <v>2478.77</v>
      </c>
      <c r="AD133" s="36">
        <v>1860</v>
      </c>
      <c r="AE133" s="24">
        <f t="shared" si="81"/>
        <v>353.4</v>
      </c>
      <c r="AF133" s="25">
        <f t="shared" si="82"/>
        <v>2213.4</v>
      </c>
      <c r="AH133" s="44">
        <f t="shared" si="83"/>
        <v>1610.88348</v>
      </c>
      <c r="AJ133" s="45">
        <f t="shared" si="67"/>
        <v>6.269329783393502</v>
      </c>
      <c r="AL133" s="5">
        <f t="shared" si="84"/>
        <v>690.12037452343827</v>
      </c>
      <c r="AM133" s="5">
        <f t="shared" si="85"/>
        <v>2531.6465854765615</v>
      </c>
      <c r="AN133" s="5" t="str">
        <f t="shared" si="86"/>
        <v/>
      </c>
      <c r="AO133" s="5">
        <f t="shared" si="87"/>
        <v>2249.86</v>
      </c>
      <c r="AP133" s="5">
        <f t="shared" si="88"/>
        <v>2083</v>
      </c>
      <c r="AQ133" s="5">
        <f t="shared" si="89"/>
        <v>1860</v>
      </c>
      <c r="AS133" s="39">
        <f t="shared" si="90"/>
        <v>1860</v>
      </c>
      <c r="AT133" s="5">
        <f t="shared" si="91"/>
        <v>1610.88348</v>
      </c>
      <c r="AU133" s="5">
        <f t="shared" si="92"/>
        <v>250.67391999999998</v>
      </c>
      <c r="AV133" s="5">
        <f t="shared" si="93"/>
        <v>1215.8128111902088</v>
      </c>
      <c r="AW133" s="5">
        <f t="shared" si="94"/>
        <v>920.76310547656169</v>
      </c>
      <c r="AX133" s="51">
        <f t="shared" si="95"/>
        <v>0.57158889324295614</v>
      </c>
      <c r="AZ133" s="39">
        <f t="shared" si="96"/>
        <v>1216</v>
      </c>
      <c r="BA133" s="5">
        <f t="shared" si="97"/>
        <v>231</v>
      </c>
      <c r="BB133" s="40">
        <f t="shared" si="98"/>
        <v>1447</v>
      </c>
    </row>
    <row r="134" spans="1:54" ht="30" customHeight="1" x14ac:dyDescent="0.25">
      <c r="A134" s="7">
        <v>132</v>
      </c>
      <c r="B134" s="9" t="s">
        <v>135</v>
      </c>
      <c r="C134" s="1" t="s">
        <v>2</v>
      </c>
      <c r="D134" s="13"/>
      <c r="E134" s="28">
        <v>0</v>
      </c>
      <c r="F134" s="26">
        <f t="shared" si="68"/>
        <v>0</v>
      </c>
      <c r="G134" s="27">
        <f t="shared" si="69"/>
        <v>0</v>
      </c>
      <c r="H134" s="18"/>
      <c r="I134" s="29">
        <v>0</v>
      </c>
      <c r="J134" s="11">
        <f t="shared" si="70"/>
        <v>0</v>
      </c>
      <c r="K134" s="19">
        <f t="shared" si="71"/>
        <v>0</v>
      </c>
      <c r="L134" s="18"/>
      <c r="M134" s="29">
        <v>0</v>
      </c>
      <c r="N134" s="11">
        <f t="shared" si="72"/>
        <v>0</v>
      </c>
      <c r="O134" s="19">
        <f t="shared" si="73"/>
        <v>0</v>
      </c>
      <c r="P134" s="20"/>
      <c r="Q134" s="23">
        <f t="shared" si="66"/>
        <v>0</v>
      </c>
      <c r="R134" s="24">
        <f t="shared" si="74"/>
        <v>0</v>
      </c>
      <c r="S134" s="33">
        <f t="shared" si="75"/>
        <v>0</v>
      </c>
      <c r="T134" s="41"/>
      <c r="U134" s="43">
        <v>477</v>
      </c>
      <c r="V134" s="42">
        <f t="shared" si="76"/>
        <v>539.58240000000001</v>
      </c>
      <c r="W134" s="35"/>
      <c r="X134" s="36">
        <v>16692.48</v>
      </c>
      <c r="Y134" s="24">
        <f t="shared" si="77"/>
        <v>3171.5711999999999</v>
      </c>
      <c r="Z134" s="25">
        <f t="shared" si="78"/>
        <v>19864.051199999998</v>
      </c>
      <c r="AA134" s="37">
        <v>15456</v>
      </c>
      <c r="AB134" s="24">
        <f t="shared" si="79"/>
        <v>2936.64</v>
      </c>
      <c r="AC134" s="38">
        <f t="shared" si="80"/>
        <v>18392.64</v>
      </c>
      <c r="AD134" s="36">
        <v>13800</v>
      </c>
      <c r="AE134" s="24">
        <f t="shared" si="81"/>
        <v>2622</v>
      </c>
      <c r="AF134" s="25">
        <f t="shared" si="82"/>
        <v>16422</v>
      </c>
      <c r="AH134" s="44">
        <f t="shared" si="83"/>
        <v>11622.015599999999</v>
      </c>
      <c r="AJ134" s="45">
        <f t="shared" si="67"/>
        <v>23.364812578616348</v>
      </c>
      <c r="AL134" s="5">
        <f t="shared" si="84"/>
        <v>4139.3024715013871</v>
      </c>
      <c r="AM134" s="5">
        <f t="shared" si="85"/>
        <v>19104.728728498609</v>
      </c>
      <c r="AN134" s="5" t="str">
        <f t="shared" si="86"/>
        <v/>
      </c>
      <c r="AO134" s="5">
        <f t="shared" si="87"/>
        <v>16692.48</v>
      </c>
      <c r="AP134" s="5">
        <f t="shared" si="88"/>
        <v>15456</v>
      </c>
      <c r="AQ134" s="5">
        <f t="shared" si="89"/>
        <v>13800</v>
      </c>
      <c r="AS134" s="39">
        <f t="shared" si="90"/>
        <v>13800</v>
      </c>
      <c r="AT134" s="5">
        <f t="shared" si="91"/>
        <v>11622.015599999999</v>
      </c>
      <c r="AU134" s="5">
        <f t="shared" si="92"/>
        <v>539.58240000000001</v>
      </c>
      <c r="AV134" s="5">
        <f t="shared" si="93"/>
        <v>6620.4682764859481</v>
      </c>
      <c r="AW134" s="5">
        <f t="shared" si="94"/>
        <v>7482.7131284986117</v>
      </c>
      <c r="AX134" s="51">
        <f t="shared" si="95"/>
        <v>0.64383953575992559</v>
      </c>
      <c r="AZ134" s="39">
        <f t="shared" si="96"/>
        <v>6620</v>
      </c>
      <c r="BA134" s="5">
        <f t="shared" si="97"/>
        <v>1258</v>
      </c>
      <c r="BB134" s="40">
        <f t="shared" si="98"/>
        <v>7878</v>
      </c>
    </row>
    <row r="135" spans="1:54" ht="30" customHeight="1" x14ac:dyDescent="0.25">
      <c r="A135" s="7">
        <v>133</v>
      </c>
      <c r="B135" s="9" t="s">
        <v>136</v>
      </c>
      <c r="C135" s="1" t="s">
        <v>2</v>
      </c>
      <c r="D135" s="13"/>
      <c r="E135" s="28">
        <v>0</v>
      </c>
      <c r="F135" s="26">
        <f t="shared" si="68"/>
        <v>0</v>
      </c>
      <c r="G135" s="27">
        <f t="shared" si="69"/>
        <v>0</v>
      </c>
      <c r="H135" s="18"/>
      <c r="I135" s="29">
        <v>0</v>
      </c>
      <c r="J135" s="11">
        <f t="shared" si="70"/>
        <v>0</v>
      </c>
      <c r="K135" s="19">
        <f t="shared" si="71"/>
        <v>0</v>
      </c>
      <c r="L135" s="18"/>
      <c r="M135" s="29">
        <v>0</v>
      </c>
      <c r="N135" s="11">
        <f t="shared" si="72"/>
        <v>0</v>
      </c>
      <c r="O135" s="19">
        <f t="shared" si="73"/>
        <v>0</v>
      </c>
      <c r="P135" s="20"/>
      <c r="Q135" s="23">
        <f t="shared" si="66"/>
        <v>0</v>
      </c>
      <c r="R135" s="24">
        <f t="shared" si="74"/>
        <v>0</v>
      </c>
      <c r="S135" s="33">
        <f t="shared" si="75"/>
        <v>0</v>
      </c>
      <c r="T135" s="41"/>
      <c r="U135" s="43">
        <v>51</v>
      </c>
      <c r="V135" s="42">
        <f t="shared" si="76"/>
        <v>57.691200000000002</v>
      </c>
      <c r="W135" s="35"/>
      <c r="X135" s="36">
        <v>157.25</v>
      </c>
      <c r="Y135" s="24">
        <f t="shared" si="77"/>
        <v>29.877500000000001</v>
      </c>
      <c r="Z135" s="25">
        <f t="shared" si="78"/>
        <v>187.1275</v>
      </c>
      <c r="AA135" s="37">
        <v>146</v>
      </c>
      <c r="AB135" s="24">
        <f t="shared" si="79"/>
        <v>27.74</v>
      </c>
      <c r="AC135" s="38">
        <f t="shared" si="80"/>
        <v>173.74</v>
      </c>
      <c r="AD135" s="36">
        <v>130</v>
      </c>
      <c r="AE135" s="24">
        <f t="shared" si="81"/>
        <v>24.7</v>
      </c>
      <c r="AF135" s="25">
        <f t="shared" si="82"/>
        <v>154.69999999999999</v>
      </c>
      <c r="AH135" s="44">
        <f t="shared" si="83"/>
        <v>122.7353</v>
      </c>
      <c r="AJ135" s="45">
        <f t="shared" si="67"/>
        <v>1.4065745098039215</v>
      </c>
      <c r="AL135" s="5">
        <f t="shared" si="84"/>
        <v>77.954271304505852</v>
      </c>
      <c r="AM135" s="5">
        <f t="shared" si="85"/>
        <v>167.51632869549414</v>
      </c>
      <c r="AN135" s="5" t="str">
        <f t="shared" si="86"/>
        <v/>
      </c>
      <c r="AO135" s="5">
        <f t="shared" si="87"/>
        <v>157.25</v>
      </c>
      <c r="AP135" s="5">
        <f t="shared" si="88"/>
        <v>146</v>
      </c>
      <c r="AQ135" s="5">
        <f t="shared" si="89"/>
        <v>130</v>
      </c>
      <c r="AS135" s="39">
        <f t="shared" si="90"/>
        <v>130</v>
      </c>
      <c r="AT135" s="5">
        <f t="shared" si="91"/>
        <v>122.7353</v>
      </c>
      <c r="AU135" s="5">
        <f t="shared" si="92"/>
        <v>57.691200000000002</v>
      </c>
      <c r="AV135" s="5">
        <f t="shared" si="93"/>
        <v>114.55105904916934</v>
      </c>
      <c r="AW135" s="5">
        <f t="shared" si="94"/>
        <v>44.78102869549415</v>
      </c>
      <c r="AX135" s="51">
        <f t="shared" si="95"/>
        <v>0.36485859158281403</v>
      </c>
      <c r="AZ135" s="39">
        <f t="shared" si="96"/>
        <v>115</v>
      </c>
      <c r="BA135" s="5">
        <f t="shared" si="97"/>
        <v>22</v>
      </c>
      <c r="BB135" s="40">
        <f t="shared" si="98"/>
        <v>137</v>
      </c>
    </row>
    <row r="136" spans="1:54" ht="30" customHeight="1" x14ac:dyDescent="0.25">
      <c r="A136" s="7">
        <v>134</v>
      </c>
      <c r="B136" s="9" t="s">
        <v>137</v>
      </c>
      <c r="C136" s="1" t="s">
        <v>2</v>
      </c>
      <c r="D136" s="13"/>
      <c r="E136" s="28">
        <v>0</v>
      </c>
      <c r="F136" s="26">
        <f t="shared" si="68"/>
        <v>0</v>
      </c>
      <c r="G136" s="27">
        <f t="shared" si="69"/>
        <v>0</v>
      </c>
      <c r="H136" s="18"/>
      <c r="I136" s="29">
        <v>0</v>
      </c>
      <c r="J136" s="11">
        <f t="shared" si="70"/>
        <v>0</v>
      </c>
      <c r="K136" s="19">
        <f t="shared" si="71"/>
        <v>0</v>
      </c>
      <c r="L136" s="18"/>
      <c r="M136" s="29">
        <v>0</v>
      </c>
      <c r="N136" s="11">
        <f t="shared" si="72"/>
        <v>0</v>
      </c>
      <c r="O136" s="19">
        <f t="shared" si="73"/>
        <v>0</v>
      </c>
      <c r="P136" s="20"/>
      <c r="Q136" s="23">
        <f t="shared" si="66"/>
        <v>0</v>
      </c>
      <c r="R136" s="24">
        <f t="shared" si="74"/>
        <v>0</v>
      </c>
      <c r="S136" s="33">
        <f t="shared" si="75"/>
        <v>0</v>
      </c>
      <c r="T136" s="41"/>
      <c r="U136" s="43">
        <v>23.8</v>
      </c>
      <c r="V136" s="42">
        <f t="shared" si="76"/>
        <v>26.922560000000001</v>
      </c>
      <c r="W136" s="35"/>
      <c r="X136" s="36">
        <v>133.06</v>
      </c>
      <c r="Y136" s="24">
        <f t="shared" si="77"/>
        <v>25.281399999999998</v>
      </c>
      <c r="Z136" s="25">
        <f t="shared" si="78"/>
        <v>158.34139999999999</v>
      </c>
      <c r="AA136" s="37">
        <v>123</v>
      </c>
      <c r="AB136" s="24">
        <f t="shared" si="79"/>
        <v>23.37</v>
      </c>
      <c r="AC136" s="38">
        <f t="shared" si="80"/>
        <v>146.37</v>
      </c>
      <c r="AD136" s="36">
        <v>110</v>
      </c>
      <c r="AE136" s="24">
        <f t="shared" si="81"/>
        <v>20.9</v>
      </c>
      <c r="AF136" s="25">
        <f t="shared" si="82"/>
        <v>130.9</v>
      </c>
      <c r="AH136" s="44">
        <f t="shared" si="83"/>
        <v>98.245640000000009</v>
      </c>
      <c r="AJ136" s="45">
        <f t="shared" si="67"/>
        <v>3.1279680672268912</v>
      </c>
      <c r="AL136" s="5">
        <f t="shared" si="84"/>
        <v>49.768962717980536</v>
      </c>
      <c r="AM136" s="5">
        <f t="shared" si="85"/>
        <v>146.72231728201947</v>
      </c>
      <c r="AN136" s="5" t="str">
        <f t="shared" si="86"/>
        <v/>
      </c>
      <c r="AO136" s="5">
        <f t="shared" si="87"/>
        <v>133.06</v>
      </c>
      <c r="AP136" s="5">
        <f t="shared" si="88"/>
        <v>123</v>
      </c>
      <c r="AQ136" s="5">
        <f t="shared" si="89"/>
        <v>110</v>
      </c>
      <c r="AS136" s="39">
        <f t="shared" si="90"/>
        <v>110</v>
      </c>
      <c r="AT136" s="5">
        <f t="shared" si="91"/>
        <v>98.245640000000009</v>
      </c>
      <c r="AU136" s="5">
        <f t="shared" si="92"/>
        <v>26.922560000000001</v>
      </c>
      <c r="AV136" s="5">
        <f t="shared" si="93"/>
        <v>83.438294285766489</v>
      </c>
      <c r="AW136" s="5">
        <f t="shared" si="94"/>
        <v>48.476677282019473</v>
      </c>
      <c r="AX136" s="51">
        <f t="shared" si="95"/>
        <v>0.49342319193014028</v>
      </c>
      <c r="AZ136" s="39">
        <f t="shared" si="96"/>
        <v>83</v>
      </c>
      <c r="BA136" s="5">
        <f t="shared" si="97"/>
        <v>16</v>
      </c>
      <c r="BB136" s="40">
        <f t="shared" si="98"/>
        <v>99</v>
      </c>
    </row>
    <row r="137" spans="1:54" ht="30" customHeight="1" x14ac:dyDescent="0.25">
      <c r="A137" s="7">
        <v>135</v>
      </c>
      <c r="B137" s="9" t="s">
        <v>138</v>
      </c>
      <c r="C137" s="1" t="s">
        <v>2</v>
      </c>
      <c r="D137" s="13"/>
      <c r="E137" s="28">
        <v>0</v>
      </c>
      <c r="F137" s="26">
        <f t="shared" si="68"/>
        <v>0</v>
      </c>
      <c r="G137" s="27">
        <f t="shared" si="69"/>
        <v>0</v>
      </c>
      <c r="H137" s="18"/>
      <c r="I137" s="29">
        <v>0</v>
      </c>
      <c r="J137" s="11">
        <f t="shared" si="70"/>
        <v>0</v>
      </c>
      <c r="K137" s="19">
        <f t="shared" si="71"/>
        <v>0</v>
      </c>
      <c r="L137" s="18"/>
      <c r="M137" s="29">
        <v>0</v>
      </c>
      <c r="N137" s="11">
        <f t="shared" si="72"/>
        <v>0</v>
      </c>
      <c r="O137" s="19">
        <f t="shared" si="73"/>
        <v>0</v>
      </c>
      <c r="P137" s="20"/>
      <c r="Q137" s="23">
        <f t="shared" si="66"/>
        <v>0</v>
      </c>
      <c r="R137" s="24">
        <f t="shared" si="74"/>
        <v>0</v>
      </c>
      <c r="S137" s="33">
        <f t="shared" si="75"/>
        <v>0</v>
      </c>
      <c r="T137" s="41"/>
      <c r="U137" s="43">
        <v>41250</v>
      </c>
      <c r="V137" s="42">
        <f t="shared" si="76"/>
        <v>46662</v>
      </c>
      <c r="W137" s="35"/>
      <c r="X137" s="36">
        <v>75479.039999999994</v>
      </c>
      <c r="Y137" s="24">
        <f t="shared" si="77"/>
        <v>14341.017599999997</v>
      </c>
      <c r="Z137" s="25">
        <f t="shared" si="78"/>
        <v>89820.057599999986</v>
      </c>
      <c r="AA137" s="37">
        <v>69888</v>
      </c>
      <c r="AB137" s="24">
        <f t="shared" si="79"/>
        <v>13278.72</v>
      </c>
      <c r="AC137" s="38">
        <f t="shared" si="80"/>
        <v>83166.720000000001</v>
      </c>
      <c r="AD137" s="36">
        <v>62400</v>
      </c>
      <c r="AE137" s="24">
        <f t="shared" si="81"/>
        <v>11856</v>
      </c>
      <c r="AF137" s="25">
        <f t="shared" si="82"/>
        <v>74256</v>
      </c>
      <c r="AH137" s="44">
        <f t="shared" si="83"/>
        <v>63607.259999999995</v>
      </c>
      <c r="AJ137" s="45">
        <f t="shared" si="67"/>
        <v>0.54199418181818171</v>
      </c>
      <c r="AL137" s="5">
        <f t="shared" si="84"/>
        <v>51104.111483310269</v>
      </c>
      <c r="AM137" s="5">
        <f t="shared" si="85"/>
        <v>76110.408516689728</v>
      </c>
      <c r="AN137" s="5" t="str">
        <f t="shared" si="86"/>
        <v/>
      </c>
      <c r="AO137" s="5">
        <f t="shared" si="87"/>
        <v>75479.039999999994</v>
      </c>
      <c r="AP137" s="5">
        <f t="shared" si="88"/>
        <v>69888</v>
      </c>
      <c r="AQ137" s="5">
        <f t="shared" si="89"/>
        <v>62400</v>
      </c>
      <c r="AS137" s="39">
        <f t="shared" si="90"/>
        <v>62400</v>
      </c>
      <c r="AT137" s="5">
        <f t="shared" si="91"/>
        <v>63607.259999999995</v>
      </c>
      <c r="AU137" s="5">
        <f t="shared" si="92"/>
        <v>46662</v>
      </c>
      <c r="AV137" s="5">
        <f t="shared" si="93"/>
        <v>62602.86799694549</v>
      </c>
      <c r="AW137" s="5">
        <f t="shared" si="94"/>
        <v>12503.148516689726</v>
      </c>
      <c r="AX137" s="51">
        <f t="shared" si="95"/>
        <v>0.19656794706594383</v>
      </c>
      <c r="AZ137" s="39">
        <f t="shared" si="96"/>
        <v>62603</v>
      </c>
      <c r="BA137" s="5">
        <f t="shared" si="97"/>
        <v>11895</v>
      </c>
      <c r="BB137" s="40">
        <f t="shared" si="98"/>
        <v>74498</v>
      </c>
    </row>
    <row r="138" spans="1:54" ht="30" customHeight="1" x14ac:dyDescent="0.25">
      <c r="A138" s="7">
        <v>136</v>
      </c>
      <c r="B138" s="9" t="s">
        <v>139</v>
      </c>
      <c r="C138" s="1" t="s">
        <v>2</v>
      </c>
      <c r="D138" s="13"/>
      <c r="E138" s="28">
        <v>0</v>
      </c>
      <c r="F138" s="26">
        <f t="shared" si="68"/>
        <v>0</v>
      </c>
      <c r="G138" s="27">
        <f t="shared" si="69"/>
        <v>0</v>
      </c>
      <c r="H138" s="18"/>
      <c r="I138" s="29">
        <v>0</v>
      </c>
      <c r="J138" s="11">
        <f t="shared" si="70"/>
        <v>0</v>
      </c>
      <c r="K138" s="19">
        <f t="shared" si="71"/>
        <v>0</v>
      </c>
      <c r="L138" s="18"/>
      <c r="M138" s="29">
        <v>0</v>
      </c>
      <c r="N138" s="11">
        <f t="shared" si="72"/>
        <v>0</v>
      </c>
      <c r="O138" s="19">
        <f t="shared" si="73"/>
        <v>0</v>
      </c>
      <c r="P138" s="20"/>
      <c r="Q138" s="23">
        <f t="shared" si="66"/>
        <v>0</v>
      </c>
      <c r="R138" s="24">
        <f t="shared" si="74"/>
        <v>0</v>
      </c>
      <c r="S138" s="33">
        <f t="shared" si="75"/>
        <v>0</v>
      </c>
      <c r="T138" s="41"/>
      <c r="U138" s="43">
        <v>100672</v>
      </c>
      <c r="V138" s="42">
        <f t="shared" si="76"/>
        <v>113880.1664</v>
      </c>
      <c r="W138" s="35"/>
      <c r="X138" s="36">
        <v>110315.52</v>
      </c>
      <c r="Y138" s="24">
        <f t="shared" si="77"/>
        <v>20959.948800000002</v>
      </c>
      <c r="Z138" s="25">
        <f t="shared" si="78"/>
        <v>131275.4688</v>
      </c>
      <c r="AA138" s="37">
        <v>102144</v>
      </c>
      <c r="AB138" s="24">
        <f t="shared" si="79"/>
        <v>19407.36</v>
      </c>
      <c r="AC138" s="38">
        <f t="shared" si="80"/>
        <v>121551.36</v>
      </c>
      <c r="AD138" s="36">
        <v>91200</v>
      </c>
      <c r="AE138" s="24">
        <f t="shared" si="81"/>
        <v>17328</v>
      </c>
      <c r="AF138" s="25">
        <f t="shared" si="82"/>
        <v>108528</v>
      </c>
      <c r="AH138" s="44">
        <f t="shared" si="83"/>
        <v>104384.9216</v>
      </c>
      <c r="AJ138" s="45">
        <f t="shared" si="67"/>
        <v>3.6881373172282281E-2</v>
      </c>
      <c r="AL138" s="5">
        <f t="shared" si="84"/>
        <v>94315.238413830026</v>
      </c>
      <c r="AM138" s="5">
        <f t="shared" si="85"/>
        <v>114454.60478616998</v>
      </c>
      <c r="AN138" s="5">
        <f t="shared" si="86"/>
        <v>113880.1664</v>
      </c>
      <c r="AO138" s="5">
        <f t="shared" si="87"/>
        <v>110315.52</v>
      </c>
      <c r="AP138" s="5">
        <f t="shared" si="88"/>
        <v>102144</v>
      </c>
      <c r="AQ138" s="5" t="str">
        <f t="shared" si="89"/>
        <v/>
      </c>
      <c r="AS138" s="39">
        <f t="shared" si="90"/>
        <v>102144</v>
      </c>
      <c r="AT138" s="5">
        <f t="shared" si="91"/>
        <v>104384.9216</v>
      </c>
      <c r="AU138" s="5">
        <f t="shared" si="92"/>
        <v>91200</v>
      </c>
      <c r="AV138" s="5">
        <f t="shared" si="93"/>
        <v>104009.52241647631</v>
      </c>
      <c r="AW138" s="5">
        <f t="shared" si="94"/>
        <v>10069.683186169974</v>
      </c>
      <c r="AX138" s="51">
        <f t="shared" si="95"/>
        <v>9.6466836702303702E-2</v>
      </c>
      <c r="AZ138" s="39">
        <f t="shared" si="96"/>
        <v>104010</v>
      </c>
      <c r="BA138" s="5">
        <f t="shared" si="97"/>
        <v>19762</v>
      </c>
      <c r="BB138" s="40">
        <f t="shared" si="98"/>
        <v>123772</v>
      </c>
    </row>
    <row r="139" spans="1:54" ht="30" customHeight="1" x14ac:dyDescent="0.25">
      <c r="A139" s="7">
        <v>137</v>
      </c>
      <c r="B139" s="9" t="s">
        <v>140</v>
      </c>
      <c r="C139" s="1" t="s">
        <v>35</v>
      </c>
      <c r="D139" s="13"/>
      <c r="E139" s="28">
        <v>0</v>
      </c>
      <c r="F139" s="26">
        <f t="shared" si="68"/>
        <v>0</v>
      </c>
      <c r="G139" s="27">
        <f t="shared" si="69"/>
        <v>0</v>
      </c>
      <c r="H139" s="18"/>
      <c r="I139" s="29">
        <v>0</v>
      </c>
      <c r="J139" s="11">
        <f t="shared" si="70"/>
        <v>0</v>
      </c>
      <c r="K139" s="19">
        <f t="shared" si="71"/>
        <v>0</v>
      </c>
      <c r="L139" s="18"/>
      <c r="M139" s="29">
        <v>0</v>
      </c>
      <c r="N139" s="11">
        <f t="shared" si="72"/>
        <v>0</v>
      </c>
      <c r="O139" s="19">
        <f t="shared" si="73"/>
        <v>0</v>
      </c>
      <c r="P139" s="20"/>
      <c r="Q139" s="23">
        <f t="shared" si="66"/>
        <v>0</v>
      </c>
      <c r="R139" s="24">
        <f t="shared" si="74"/>
        <v>0</v>
      </c>
      <c r="S139" s="33">
        <f t="shared" si="75"/>
        <v>0</v>
      </c>
      <c r="T139" s="41"/>
      <c r="U139" s="43">
        <v>85874</v>
      </c>
      <c r="V139" s="42">
        <f t="shared" si="76"/>
        <v>97140.668799999999</v>
      </c>
      <c r="W139" s="35"/>
      <c r="X139" s="36">
        <v>395781.12</v>
      </c>
      <c r="Y139" s="24">
        <f t="shared" si="77"/>
        <v>75198.412800000006</v>
      </c>
      <c r="Z139" s="25">
        <f t="shared" si="78"/>
        <v>470979.53279999999</v>
      </c>
      <c r="AA139" s="37">
        <v>366464</v>
      </c>
      <c r="AB139" s="24">
        <f t="shared" si="79"/>
        <v>69628.160000000003</v>
      </c>
      <c r="AC139" s="38">
        <f t="shared" si="80"/>
        <v>436092.16000000003</v>
      </c>
      <c r="AD139" s="36">
        <v>327200</v>
      </c>
      <c r="AE139" s="24">
        <f t="shared" si="81"/>
        <v>62168</v>
      </c>
      <c r="AF139" s="25">
        <f t="shared" si="82"/>
        <v>389368</v>
      </c>
      <c r="AH139" s="44">
        <f t="shared" si="83"/>
        <v>296646.4472</v>
      </c>
      <c r="AJ139" s="45">
        <f t="shared" si="67"/>
        <v>2.4544384470270395</v>
      </c>
      <c r="AL139" s="5">
        <f t="shared" si="84"/>
        <v>160707.42994859154</v>
      </c>
      <c r="AM139" s="5">
        <f t="shared" si="85"/>
        <v>432585.46445140848</v>
      </c>
      <c r="AN139" s="5" t="str">
        <f t="shared" si="86"/>
        <v/>
      </c>
      <c r="AO139" s="5">
        <f t="shared" si="87"/>
        <v>395781.12</v>
      </c>
      <c r="AP139" s="5">
        <f t="shared" si="88"/>
        <v>366464</v>
      </c>
      <c r="AQ139" s="5">
        <f t="shared" si="89"/>
        <v>327200</v>
      </c>
      <c r="AS139" s="39">
        <f t="shared" si="90"/>
        <v>327200</v>
      </c>
      <c r="AT139" s="5">
        <f t="shared" si="91"/>
        <v>296646.4472</v>
      </c>
      <c r="AU139" s="5">
        <f t="shared" si="92"/>
        <v>97140.668799999999</v>
      </c>
      <c r="AV139" s="5">
        <f t="shared" si="93"/>
        <v>260570.46846013807</v>
      </c>
      <c r="AW139" s="5">
        <f t="shared" si="94"/>
        <v>135939.01725140846</v>
      </c>
      <c r="AX139" s="51">
        <f t="shared" si="95"/>
        <v>0.45825263890572715</v>
      </c>
      <c r="AZ139" s="39">
        <f t="shared" si="96"/>
        <v>260570</v>
      </c>
      <c r="BA139" s="5">
        <f t="shared" si="97"/>
        <v>49508</v>
      </c>
      <c r="BB139" s="40">
        <f t="shared" si="98"/>
        <v>310078</v>
      </c>
    </row>
    <row r="140" spans="1:54" ht="30" customHeight="1" x14ac:dyDescent="0.25">
      <c r="A140" s="7">
        <v>138</v>
      </c>
      <c r="B140" s="9" t="s">
        <v>141</v>
      </c>
      <c r="C140" s="1" t="s">
        <v>2</v>
      </c>
      <c r="D140" s="13"/>
      <c r="E140" s="28">
        <v>0</v>
      </c>
      <c r="F140" s="26">
        <f t="shared" si="68"/>
        <v>0</v>
      </c>
      <c r="G140" s="27">
        <f t="shared" si="69"/>
        <v>0</v>
      </c>
      <c r="H140" s="18"/>
      <c r="I140" s="29">
        <v>0</v>
      </c>
      <c r="J140" s="11">
        <f t="shared" si="70"/>
        <v>0</v>
      </c>
      <c r="K140" s="19">
        <f t="shared" si="71"/>
        <v>0</v>
      </c>
      <c r="L140" s="18"/>
      <c r="M140" s="29">
        <v>0</v>
      </c>
      <c r="N140" s="11">
        <f t="shared" si="72"/>
        <v>0</v>
      </c>
      <c r="O140" s="19">
        <f t="shared" si="73"/>
        <v>0</v>
      </c>
      <c r="P140" s="20"/>
      <c r="Q140" s="23">
        <f t="shared" si="66"/>
        <v>0</v>
      </c>
      <c r="R140" s="24">
        <f t="shared" si="74"/>
        <v>0</v>
      </c>
      <c r="S140" s="33">
        <f t="shared" si="75"/>
        <v>0</v>
      </c>
      <c r="T140" s="41"/>
      <c r="U140" s="43">
        <v>3500</v>
      </c>
      <c r="V140" s="42">
        <f t="shared" si="76"/>
        <v>3959.2</v>
      </c>
      <c r="W140" s="35"/>
      <c r="X140" s="36">
        <v>29756.16</v>
      </c>
      <c r="Y140" s="24">
        <f t="shared" si="77"/>
        <v>5653.6704</v>
      </c>
      <c r="Z140" s="25">
        <f t="shared" si="78"/>
        <v>35409.830399999999</v>
      </c>
      <c r="AA140" s="37">
        <v>27552</v>
      </c>
      <c r="AB140" s="24">
        <f t="shared" si="79"/>
        <v>5234.88</v>
      </c>
      <c r="AC140" s="38">
        <f t="shared" si="80"/>
        <v>32786.879999999997</v>
      </c>
      <c r="AD140" s="36">
        <v>24600</v>
      </c>
      <c r="AE140" s="24">
        <f t="shared" si="81"/>
        <v>4674</v>
      </c>
      <c r="AF140" s="25">
        <f t="shared" si="82"/>
        <v>29274</v>
      </c>
      <c r="AH140" s="44">
        <f t="shared" si="83"/>
        <v>21466.84</v>
      </c>
      <c r="AJ140" s="45">
        <f t="shared" si="67"/>
        <v>5.1333828571428572</v>
      </c>
      <c r="AL140" s="5">
        <f t="shared" si="84"/>
        <v>9605.4720597327414</v>
      </c>
      <c r="AM140" s="5">
        <f t="shared" si="85"/>
        <v>33328.207940267261</v>
      </c>
      <c r="AN140" s="5" t="str">
        <f t="shared" si="86"/>
        <v/>
      </c>
      <c r="AO140" s="5">
        <f t="shared" si="87"/>
        <v>29756.16</v>
      </c>
      <c r="AP140" s="5">
        <f t="shared" si="88"/>
        <v>27552</v>
      </c>
      <c r="AQ140" s="5">
        <f t="shared" si="89"/>
        <v>24600</v>
      </c>
      <c r="AS140" s="39">
        <f t="shared" si="90"/>
        <v>24600</v>
      </c>
      <c r="AT140" s="5">
        <f t="shared" si="91"/>
        <v>21466.84</v>
      </c>
      <c r="AU140" s="5">
        <f t="shared" si="92"/>
        <v>3959.2</v>
      </c>
      <c r="AV140" s="5">
        <f t="shared" si="93"/>
        <v>16810.016539108801</v>
      </c>
      <c r="AW140" s="5">
        <f t="shared" si="94"/>
        <v>11861.367940267259</v>
      </c>
      <c r="AX140" s="51">
        <f t="shared" si="95"/>
        <v>0.5525437344419234</v>
      </c>
      <c r="AZ140" s="39">
        <f t="shared" si="96"/>
        <v>16810</v>
      </c>
      <c r="BA140" s="5">
        <f t="shared" si="97"/>
        <v>3194</v>
      </c>
      <c r="BB140" s="40">
        <f t="shared" si="98"/>
        <v>20004</v>
      </c>
    </row>
    <row r="141" spans="1:54" ht="30" customHeight="1" x14ac:dyDescent="0.25">
      <c r="A141" s="7">
        <v>139</v>
      </c>
      <c r="B141" s="9" t="s">
        <v>142</v>
      </c>
      <c r="C141" s="1" t="s">
        <v>2</v>
      </c>
      <c r="D141" s="13"/>
      <c r="E141" s="28">
        <v>0</v>
      </c>
      <c r="F141" s="26">
        <f t="shared" si="68"/>
        <v>0</v>
      </c>
      <c r="G141" s="27">
        <f t="shared" si="69"/>
        <v>0</v>
      </c>
      <c r="H141" s="18"/>
      <c r="I141" s="29">
        <v>0</v>
      </c>
      <c r="J141" s="11">
        <f t="shared" si="70"/>
        <v>0</v>
      </c>
      <c r="K141" s="19">
        <f t="shared" si="71"/>
        <v>0</v>
      </c>
      <c r="L141" s="18"/>
      <c r="M141" s="29">
        <v>0</v>
      </c>
      <c r="N141" s="11">
        <f t="shared" si="72"/>
        <v>0</v>
      </c>
      <c r="O141" s="19">
        <f t="shared" si="73"/>
        <v>0</v>
      </c>
      <c r="P141" s="20"/>
      <c r="Q141" s="23">
        <f t="shared" si="66"/>
        <v>0</v>
      </c>
      <c r="R141" s="24">
        <f t="shared" si="74"/>
        <v>0</v>
      </c>
      <c r="S141" s="33">
        <f t="shared" si="75"/>
        <v>0</v>
      </c>
      <c r="T141" s="41"/>
      <c r="U141" s="43">
        <v>79900</v>
      </c>
      <c r="V141" s="42">
        <f t="shared" si="76"/>
        <v>90382.88</v>
      </c>
      <c r="W141" s="35"/>
      <c r="X141" s="36">
        <v>96526.080000000002</v>
      </c>
      <c r="Y141" s="24">
        <f t="shared" si="77"/>
        <v>18339.9552</v>
      </c>
      <c r="Z141" s="25">
        <f t="shared" si="78"/>
        <v>114866.0352</v>
      </c>
      <c r="AA141" s="37">
        <v>89376</v>
      </c>
      <c r="AB141" s="24">
        <f t="shared" si="79"/>
        <v>16981.439999999999</v>
      </c>
      <c r="AC141" s="38">
        <f t="shared" si="80"/>
        <v>106357.44</v>
      </c>
      <c r="AD141" s="36">
        <v>79800</v>
      </c>
      <c r="AE141" s="24">
        <f t="shared" si="81"/>
        <v>15162</v>
      </c>
      <c r="AF141" s="25">
        <f t="shared" si="82"/>
        <v>94962</v>
      </c>
      <c r="AH141" s="44">
        <f t="shared" si="83"/>
        <v>89021.24</v>
      </c>
      <c r="AJ141" s="45">
        <f t="shared" si="67"/>
        <v>0.11415819774718404</v>
      </c>
      <c r="AL141" s="5">
        <f t="shared" si="84"/>
        <v>82109.081419874696</v>
      </c>
      <c r="AM141" s="5">
        <f t="shared" si="85"/>
        <v>95933.398580125315</v>
      </c>
      <c r="AN141" s="5">
        <f t="shared" si="86"/>
        <v>90382.88</v>
      </c>
      <c r="AO141" s="5" t="str">
        <f t="shared" si="87"/>
        <v/>
      </c>
      <c r="AP141" s="5">
        <f t="shared" si="88"/>
        <v>89376</v>
      </c>
      <c r="AQ141" s="5" t="str">
        <f t="shared" si="89"/>
        <v/>
      </c>
      <c r="AS141" s="39">
        <f t="shared" si="90"/>
        <v>89376</v>
      </c>
      <c r="AT141" s="5">
        <f t="shared" si="91"/>
        <v>89021.24</v>
      </c>
      <c r="AU141" s="5">
        <f t="shared" si="92"/>
        <v>79800</v>
      </c>
      <c r="AV141" s="5">
        <f t="shared" si="93"/>
        <v>88815.479057021788</v>
      </c>
      <c r="AW141" s="5">
        <f t="shared" si="94"/>
        <v>6912.158580125315</v>
      </c>
      <c r="AX141" s="51">
        <f t="shared" si="95"/>
        <v>7.7646172757482534E-2</v>
      </c>
      <c r="AZ141" s="39">
        <f t="shared" si="96"/>
        <v>88815</v>
      </c>
      <c r="BA141" s="5">
        <f t="shared" si="97"/>
        <v>16875</v>
      </c>
      <c r="BB141" s="40">
        <f t="shared" si="98"/>
        <v>105690</v>
      </c>
    </row>
    <row r="142" spans="1:54" ht="30" customHeight="1" x14ac:dyDescent="0.25">
      <c r="A142" s="7">
        <v>140</v>
      </c>
      <c r="B142" s="9" t="s">
        <v>143</v>
      </c>
      <c r="C142" s="1" t="s">
        <v>93</v>
      </c>
      <c r="D142" s="13"/>
      <c r="E142" s="28">
        <v>0</v>
      </c>
      <c r="F142" s="26">
        <f t="shared" si="68"/>
        <v>0</v>
      </c>
      <c r="G142" s="27">
        <f t="shared" si="69"/>
        <v>0</v>
      </c>
      <c r="H142" s="18"/>
      <c r="I142" s="29">
        <v>0</v>
      </c>
      <c r="J142" s="11">
        <f t="shared" si="70"/>
        <v>0</v>
      </c>
      <c r="K142" s="19">
        <f t="shared" si="71"/>
        <v>0</v>
      </c>
      <c r="L142" s="18"/>
      <c r="M142" s="29">
        <v>0</v>
      </c>
      <c r="N142" s="11">
        <f t="shared" si="72"/>
        <v>0</v>
      </c>
      <c r="O142" s="19">
        <f t="shared" si="73"/>
        <v>0</v>
      </c>
      <c r="P142" s="20"/>
      <c r="Q142" s="23">
        <f t="shared" si="66"/>
        <v>0</v>
      </c>
      <c r="R142" s="24">
        <f t="shared" si="74"/>
        <v>0</v>
      </c>
      <c r="S142" s="33">
        <f t="shared" si="75"/>
        <v>0</v>
      </c>
      <c r="T142" s="41"/>
      <c r="U142" s="43">
        <v>7200</v>
      </c>
      <c r="V142" s="42">
        <f t="shared" si="76"/>
        <v>8144.64</v>
      </c>
      <c r="W142" s="35"/>
      <c r="X142" s="36">
        <v>18869.759999999998</v>
      </c>
      <c r="Y142" s="24">
        <f t="shared" si="77"/>
        <v>3585.2543999999994</v>
      </c>
      <c r="Z142" s="25">
        <f t="shared" si="78"/>
        <v>22455.014399999996</v>
      </c>
      <c r="AA142" s="37">
        <v>17472</v>
      </c>
      <c r="AB142" s="24">
        <f t="shared" si="79"/>
        <v>3319.68</v>
      </c>
      <c r="AC142" s="38">
        <f t="shared" si="80"/>
        <v>20791.68</v>
      </c>
      <c r="AD142" s="36">
        <v>15600</v>
      </c>
      <c r="AE142" s="24">
        <f t="shared" si="81"/>
        <v>2964</v>
      </c>
      <c r="AF142" s="25">
        <f t="shared" si="82"/>
        <v>18564</v>
      </c>
      <c r="AH142" s="44">
        <f t="shared" si="83"/>
        <v>15021.599999999999</v>
      </c>
      <c r="AJ142" s="45">
        <f t="shared" si="67"/>
        <v>1.0863333333333332</v>
      </c>
      <c r="AL142" s="5">
        <f t="shared" si="84"/>
        <v>10245.272228332726</v>
      </c>
      <c r="AM142" s="5">
        <f t="shared" si="85"/>
        <v>19797.927771667273</v>
      </c>
      <c r="AN142" s="5" t="str">
        <f t="shared" si="86"/>
        <v/>
      </c>
      <c r="AO142" s="5">
        <f t="shared" si="87"/>
        <v>18869.759999999998</v>
      </c>
      <c r="AP142" s="5">
        <f t="shared" si="88"/>
        <v>17472</v>
      </c>
      <c r="AQ142" s="5">
        <f t="shared" si="89"/>
        <v>15600</v>
      </c>
      <c r="AS142" s="39">
        <f t="shared" si="90"/>
        <v>15600</v>
      </c>
      <c r="AT142" s="5">
        <f t="shared" si="91"/>
        <v>15021.599999999999</v>
      </c>
      <c r="AU142" s="5">
        <f t="shared" si="92"/>
        <v>8144.64</v>
      </c>
      <c r="AV142" s="5">
        <f t="shared" si="93"/>
        <v>14306.268518822531</v>
      </c>
      <c r="AW142" s="5">
        <f t="shared" si="94"/>
        <v>4776.3277716672728</v>
      </c>
      <c r="AX142" s="51">
        <f t="shared" si="95"/>
        <v>0.3179639833085206</v>
      </c>
      <c r="AZ142" s="39">
        <f t="shared" si="96"/>
        <v>14306</v>
      </c>
      <c r="BA142" s="5">
        <f t="shared" si="97"/>
        <v>2718</v>
      </c>
      <c r="BB142" s="40">
        <f t="shared" si="98"/>
        <v>17024</v>
      </c>
    </row>
    <row r="143" spans="1:54" ht="30" customHeight="1" x14ac:dyDescent="0.25">
      <c r="A143" s="7">
        <v>141</v>
      </c>
      <c r="B143" s="9" t="s">
        <v>144</v>
      </c>
      <c r="C143" s="1" t="s">
        <v>2</v>
      </c>
      <c r="D143" s="13"/>
      <c r="E143" s="28">
        <v>0</v>
      </c>
      <c r="F143" s="26">
        <f t="shared" si="68"/>
        <v>0</v>
      </c>
      <c r="G143" s="27">
        <f t="shared" si="69"/>
        <v>0</v>
      </c>
      <c r="H143" s="18"/>
      <c r="I143" s="29">
        <v>0</v>
      </c>
      <c r="J143" s="11">
        <f t="shared" si="70"/>
        <v>0</v>
      </c>
      <c r="K143" s="19">
        <f t="shared" si="71"/>
        <v>0</v>
      </c>
      <c r="L143" s="18"/>
      <c r="M143" s="29">
        <v>0</v>
      </c>
      <c r="N143" s="11">
        <f t="shared" si="72"/>
        <v>0</v>
      </c>
      <c r="O143" s="19">
        <f t="shared" si="73"/>
        <v>0</v>
      </c>
      <c r="P143" s="20"/>
      <c r="Q143" s="23">
        <f t="shared" si="66"/>
        <v>0</v>
      </c>
      <c r="R143" s="24">
        <f t="shared" si="74"/>
        <v>0</v>
      </c>
      <c r="S143" s="33">
        <f t="shared" si="75"/>
        <v>0</v>
      </c>
      <c r="T143" s="41"/>
      <c r="U143" s="43">
        <v>393637</v>
      </c>
      <c r="V143" s="42">
        <f t="shared" si="76"/>
        <v>445282.17440000002</v>
      </c>
      <c r="W143" s="35"/>
      <c r="X143" s="36">
        <v>992355.83999999997</v>
      </c>
      <c r="Y143" s="24">
        <f t="shared" si="77"/>
        <v>188547.6096</v>
      </c>
      <c r="Z143" s="25">
        <f t="shared" si="78"/>
        <v>1180903.4495999999</v>
      </c>
      <c r="AA143" s="37">
        <v>918848</v>
      </c>
      <c r="AB143" s="24">
        <f t="shared" si="79"/>
        <v>174581.12</v>
      </c>
      <c r="AC143" s="38">
        <f t="shared" si="80"/>
        <v>1093429.1200000001</v>
      </c>
      <c r="AD143" s="36">
        <v>820400</v>
      </c>
      <c r="AE143" s="24">
        <f t="shared" si="81"/>
        <v>155876</v>
      </c>
      <c r="AF143" s="25">
        <f t="shared" si="82"/>
        <v>976276</v>
      </c>
      <c r="AH143" s="44">
        <f t="shared" si="83"/>
        <v>794221.50359999994</v>
      </c>
      <c r="AJ143" s="45">
        <f t="shared" si="67"/>
        <v>1.0176495187190226</v>
      </c>
      <c r="AL143" s="5">
        <f t="shared" si="84"/>
        <v>551162.56150164222</v>
      </c>
      <c r="AM143" s="5">
        <f t="shared" si="85"/>
        <v>1037280.4456983577</v>
      </c>
      <c r="AN143" s="5" t="str">
        <f t="shared" si="86"/>
        <v/>
      </c>
      <c r="AO143" s="5">
        <f t="shared" si="87"/>
        <v>992355.83999999997</v>
      </c>
      <c r="AP143" s="5">
        <f t="shared" si="88"/>
        <v>918848</v>
      </c>
      <c r="AQ143" s="5">
        <f t="shared" si="89"/>
        <v>820400</v>
      </c>
      <c r="AS143" s="39">
        <f t="shared" si="90"/>
        <v>820400</v>
      </c>
      <c r="AT143" s="5">
        <f t="shared" si="91"/>
        <v>794221.50359999994</v>
      </c>
      <c r="AU143" s="5">
        <f t="shared" si="92"/>
        <v>445282.17440000002</v>
      </c>
      <c r="AV143" s="5">
        <f t="shared" si="93"/>
        <v>759701.5568725277</v>
      </c>
      <c r="AW143" s="5">
        <f t="shared" si="94"/>
        <v>243058.94209835774</v>
      </c>
      <c r="AX143" s="51">
        <f t="shared" si="95"/>
        <v>0.30603419952322447</v>
      </c>
      <c r="AZ143" s="39">
        <f t="shared" si="96"/>
        <v>759702</v>
      </c>
      <c r="BA143" s="5">
        <f t="shared" si="97"/>
        <v>144343</v>
      </c>
      <c r="BB143" s="40">
        <f t="shared" si="98"/>
        <v>904045</v>
      </c>
    </row>
    <row r="144" spans="1:54" ht="30" customHeight="1" x14ac:dyDescent="0.25">
      <c r="A144" s="7">
        <v>142</v>
      </c>
      <c r="B144" s="9" t="s">
        <v>145</v>
      </c>
      <c r="C144" s="1" t="s">
        <v>93</v>
      </c>
      <c r="D144" s="13"/>
      <c r="E144" s="28">
        <v>0</v>
      </c>
      <c r="F144" s="26">
        <f t="shared" si="68"/>
        <v>0</v>
      </c>
      <c r="G144" s="27">
        <f t="shared" si="69"/>
        <v>0</v>
      </c>
      <c r="H144" s="18"/>
      <c r="I144" s="29">
        <v>0</v>
      </c>
      <c r="J144" s="11">
        <f t="shared" si="70"/>
        <v>0</v>
      </c>
      <c r="K144" s="19">
        <f t="shared" si="71"/>
        <v>0</v>
      </c>
      <c r="L144" s="18"/>
      <c r="M144" s="29">
        <v>0</v>
      </c>
      <c r="N144" s="11">
        <f t="shared" si="72"/>
        <v>0</v>
      </c>
      <c r="O144" s="19">
        <f t="shared" si="73"/>
        <v>0</v>
      </c>
      <c r="P144" s="20"/>
      <c r="Q144" s="23">
        <f t="shared" si="66"/>
        <v>0</v>
      </c>
      <c r="R144" s="24">
        <f t="shared" si="74"/>
        <v>0</v>
      </c>
      <c r="S144" s="33">
        <f t="shared" si="75"/>
        <v>0</v>
      </c>
      <c r="T144" s="41"/>
      <c r="U144" s="43">
        <v>3088</v>
      </c>
      <c r="V144" s="42">
        <f t="shared" si="76"/>
        <v>3493.1455999999998</v>
      </c>
      <c r="W144" s="35"/>
      <c r="X144" s="36">
        <v>7547.9</v>
      </c>
      <c r="Y144" s="24">
        <f t="shared" si="77"/>
        <v>1434.1010000000001</v>
      </c>
      <c r="Z144" s="25">
        <f t="shared" si="78"/>
        <v>8982.0010000000002</v>
      </c>
      <c r="AA144" s="37">
        <v>6989</v>
      </c>
      <c r="AB144" s="24">
        <f t="shared" si="79"/>
        <v>1327.91</v>
      </c>
      <c r="AC144" s="38">
        <f t="shared" si="80"/>
        <v>8316.91</v>
      </c>
      <c r="AD144" s="36">
        <v>6240</v>
      </c>
      <c r="AE144" s="24">
        <f t="shared" si="81"/>
        <v>1185.5999999999999</v>
      </c>
      <c r="AF144" s="25">
        <f t="shared" si="82"/>
        <v>7425.6</v>
      </c>
      <c r="AH144" s="44">
        <f t="shared" si="83"/>
        <v>6067.5113999999994</v>
      </c>
      <c r="AJ144" s="45">
        <f t="shared" si="67"/>
        <v>0.96486768134715006</v>
      </c>
      <c r="AL144" s="5">
        <f t="shared" si="84"/>
        <v>4269.5678305963738</v>
      </c>
      <c r="AM144" s="5">
        <f t="shared" si="85"/>
        <v>7865.454969403625</v>
      </c>
      <c r="AN144" s="5" t="str">
        <f t="shared" si="86"/>
        <v/>
      </c>
      <c r="AO144" s="5">
        <f t="shared" si="87"/>
        <v>7547.9</v>
      </c>
      <c r="AP144" s="5">
        <f t="shared" si="88"/>
        <v>6989</v>
      </c>
      <c r="AQ144" s="5">
        <f t="shared" si="89"/>
        <v>6240</v>
      </c>
      <c r="AS144" s="39">
        <f t="shared" si="90"/>
        <v>6240</v>
      </c>
      <c r="AT144" s="5">
        <f t="shared" si="91"/>
        <v>6067.5113999999994</v>
      </c>
      <c r="AU144" s="5">
        <f t="shared" si="92"/>
        <v>3493.1455999999998</v>
      </c>
      <c r="AV144" s="5">
        <f t="shared" si="93"/>
        <v>5823.1853529049222</v>
      </c>
      <c r="AW144" s="5">
        <f t="shared" si="94"/>
        <v>1797.9435694036254</v>
      </c>
      <c r="AX144" s="51">
        <f t="shared" si="95"/>
        <v>0.29632306408252079</v>
      </c>
      <c r="AZ144" s="39">
        <f t="shared" si="96"/>
        <v>5823</v>
      </c>
      <c r="BA144" s="5">
        <f t="shared" si="97"/>
        <v>1106</v>
      </c>
      <c r="BB144" s="40">
        <f t="shared" si="98"/>
        <v>6929</v>
      </c>
    </row>
    <row r="145" spans="1:54" ht="30" customHeight="1" x14ac:dyDescent="0.25">
      <c r="A145" s="7">
        <v>143</v>
      </c>
      <c r="B145" s="9" t="s">
        <v>146</v>
      </c>
      <c r="C145" s="1" t="s">
        <v>93</v>
      </c>
      <c r="D145" s="13"/>
      <c r="E145" s="28">
        <v>0</v>
      </c>
      <c r="F145" s="26">
        <f t="shared" si="68"/>
        <v>0</v>
      </c>
      <c r="G145" s="27">
        <f t="shared" si="69"/>
        <v>0</v>
      </c>
      <c r="H145" s="18"/>
      <c r="I145" s="29">
        <v>0</v>
      </c>
      <c r="J145" s="11">
        <f t="shared" si="70"/>
        <v>0</v>
      </c>
      <c r="K145" s="19">
        <f t="shared" si="71"/>
        <v>0</v>
      </c>
      <c r="L145" s="18"/>
      <c r="M145" s="29">
        <v>0</v>
      </c>
      <c r="N145" s="11">
        <f t="shared" si="72"/>
        <v>0</v>
      </c>
      <c r="O145" s="19">
        <f t="shared" si="73"/>
        <v>0</v>
      </c>
      <c r="P145" s="20"/>
      <c r="Q145" s="23">
        <f t="shared" si="66"/>
        <v>0</v>
      </c>
      <c r="R145" s="24">
        <f t="shared" si="74"/>
        <v>0</v>
      </c>
      <c r="S145" s="33">
        <f t="shared" si="75"/>
        <v>0</v>
      </c>
      <c r="T145" s="41"/>
      <c r="U145" s="43">
        <v>11178</v>
      </c>
      <c r="V145" s="42">
        <f t="shared" si="76"/>
        <v>12644.553599999999</v>
      </c>
      <c r="W145" s="35"/>
      <c r="X145" s="36">
        <v>12579.84</v>
      </c>
      <c r="Y145" s="24">
        <f t="shared" si="77"/>
        <v>2390.1695999999997</v>
      </c>
      <c r="Z145" s="25">
        <f t="shared" si="78"/>
        <v>14970.009599999999</v>
      </c>
      <c r="AA145" s="37">
        <v>11648</v>
      </c>
      <c r="AB145" s="24">
        <f t="shared" si="79"/>
        <v>2213.12</v>
      </c>
      <c r="AC145" s="38">
        <f t="shared" si="80"/>
        <v>13861.119999999999</v>
      </c>
      <c r="AD145" s="36">
        <v>10400</v>
      </c>
      <c r="AE145" s="24">
        <f t="shared" si="81"/>
        <v>1976</v>
      </c>
      <c r="AF145" s="25">
        <f t="shared" si="82"/>
        <v>12376</v>
      </c>
      <c r="AH145" s="44">
        <f t="shared" si="83"/>
        <v>11818.098399999999</v>
      </c>
      <c r="AJ145" s="45">
        <f t="shared" si="67"/>
        <v>5.7264125961710412E-2</v>
      </c>
      <c r="AL145" s="5">
        <f t="shared" si="84"/>
        <v>10768.778779080056</v>
      </c>
      <c r="AM145" s="5">
        <f t="shared" si="85"/>
        <v>12867.418020919942</v>
      </c>
      <c r="AN145" s="5">
        <f t="shared" si="86"/>
        <v>12644.553599999999</v>
      </c>
      <c r="AO145" s="5">
        <f t="shared" si="87"/>
        <v>12579.84</v>
      </c>
      <c r="AP145" s="5">
        <f t="shared" si="88"/>
        <v>11648</v>
      </c>
      <c r="AQ145" s="5" t="str">
        <f t="shared" si="89"/>
        <v/>
      </c>
      <c r="AS145" s="39">
        <f t="shared" si="90"/>
        <v>11648</v>
      </c>
      <c r="AT145" s="5">
        <f t="shared" si="91"/>
        <v>11818.098399999999</v>
      </c>
      <c r="AU145" s="5">
        <f t="shared" si="92"/>
        <v>10400</v>
      </c>
      <c r="AV145" s="5">
        <f t="shared" si="93"/>
        <v>11781.913505126227</v>
      </c>
      <c r="AW145" s="5">
        <f t="shared" si="94"/>
        <v>1049.319620919943</v>
      </c>
      <c r="AX145" s="51">
        <f t="shared" si="95"/>
        <v>8.8789210023834553E-2</v>
      </c>
      <c r="AZ145" s="39">
        <f t="shared" si="96"/>
        <v>11782</v>
      </c>
      <c r="BA145" s="5">
        <f t="shared" si="97"/>
        <v>2239</v>
      </c>
      <c r="BB145" s="40">
        <f t="shared" si="98"/>
        <v>14021</v>
      </c>
    </row>
    <row r="146" spans="1:54" ht="30" customHeight="1" x14ac:dyDescent="0.25">
      <c r="A146" s="7">
        <v>144</v>
      </c>
      <c r="B146" s="9" t="s">
        <v>147</v>
      </c>
      <c r="C146" s="1" t="s">
        <v>2</v>
      </c>
      <c r="D146" s="13"/>
      <c r="E146" s="28">
        <v>0</v>
      </c>
      <c r="F146" s="26">
        <f t="shared" si="68"/>
        <v>0</v>
      </c>
      <c r="G146" s="27">
        <f t="shared" si="69"/>
        <v>0</v>
      </c>
      <c r="H146" s="18"/>
      <c r="I146" s="29">
        <v>0</v>
      </c>
      <c r="J146" s="11">
        <f t="shared" si="70"/>
        <v>0</v>
      </c>
      <c r="K146" s="19">
        <f t="shared" si="71"/>
        <v>0</v>
      </c>
      <c r="L146" s="18"/>
      <c r="M146" s="29">
        <v>0</v>
      </c>
      <c r="N146" s="11">
        <f t="shared" si="72"/>
        <v>0</v>
      </c>
      <c r="O146" s="19">
        <f t="shared" si="73"/>
        <v>0</v>
      </c>
      <c r="P146" s="20"/>
      <c r="Q146" s="23">
        <f t="shared" si="66"/>
        <v>0</v>
      </c>
      <c r="R146" s="24">
        <f t="shared" si="74"/>
        <v>0</v>
      </c>
      <c r="S146" s="33">
        <f t="shared" si="75"/>
        <v>0</v>
      </c>
      <c r="T146" s="41"/>
      <c r="U146" s="43">
        <v>56900</v>
      </c>
      <c r="V146" s="42">
        <f t="shared" si="76"/>
        <v>64365.279999999999</v>
      </c>
      <c r="W146" s="35"/>
      <c r="X146" s="36">
        <v>61931.519999999997</v>
      </c>
      <c r="Y146" s="24">
        <f t="shared" si="77"/>
        <v>11766.988799999999</v>
      </c>
      <c r="Z146" s="25">
        <f t="shared" si="78"/>
        <v>73698.508799999996</v>
      </c>
      <c r="AA146" s="37">
        <v>57344</v>
      </c>
      <c r="AB146" s="24">
        <f t="shared" si="79"/>
        <v>10895.36</v>
      </c>
      <c r="AC146" s="38">
        <f t="shared" si="80"/>
        <v>68239.360000000001</v>
      </c>
      <c r="AD146" s="36">
        <v>51200</v>
      </c>
      <c r="AE146" s="24">
        <f t="shared" si="81"/>
        <v>9728</v>
      </c>
      <c r="AF146" s="25">
        <f t="shared" si="82"/>
        <v>60928</v>
      </c>
      <c r="AH146" s="44">
        <f t="shared" si="83"/>
        <v>58710.2</v>
      </c>
      <c r="AJ146" s="45">
        <f t="shared" si="67"/>
        <v>3.1813708260105399E-2</v>
      </c>
      <c r="AL146" s="5">
        <f t="shared" si="84"/>
        <v>52918.641809299792</v>
      </c>
      <c r="AM146" s="5">
        <f t="shared" si="85"/>
        <v>64501.758190700202</v>
      </c>
      <c r="AN146" s="5">
        <f t="shared" si="86"/>
        <v>64365.279999999999</v>
      </c>
      <c r="AO146" s="5">
        <f t="shared" si="87"/>
        <v>61931.519999999997</v>
      </c>
      <c r="AP146" s="5">
        <f t="shared" si="88"/>
        <v>57344</v>
      </c>
      <c r="AQ146" s="5" t="str">
        <f t="shared" si="89"/>
        <v/>
      </c>
      <c r="AS146" s="39">
        <f t="shared" si="90"/>
        <v>57344</v>
      </c>
      <c r="AT146" s="5">
        <f t="shared" si="91"/>
        <v>58710.2</v>
      </c>
      <c r="AU146" s="5">
        <f t="shared" si="92"/>
        <v>51200</v>
      </c>
      <c r="AV146" s="5">
        <f t="shared" si="93"/>
        <v>58489.826977466393</v>
      </c>
      <c r="AW146" s="5">
        <f t="shared" si="94"/>
        <v>5791.558190700207</v>
      </c>
      <c r="AX146" s="51">
        <f t="shared" si="95"/>
        <v>9.8646541669083182E-2</v>
      </c>
      <c r="AZ146" s="39">
        <f t="shared" si="96"/>
        <v>58490</v>
      </c>
      <c r="BA146" s="5">
        <f t="shared" si="97"/>
        <v>11113</v>
      </c>
      <c r="BB146" s="40">
        <f t="shared" si="98"/>
        <v>69603</v>
      </c>
    </row>
    <row r="147" spans="1:54" ht="30" customHeight="1" x14ac:dyDescent="0.25">
      <c r="A147" s="7">
        <v>145</v>
      </c>
      <c r="B147" s="9" t="s">
        <v>148</v>
      </c>
      <c r="C147" s="1" t="s">
        <v>2</v>
      </c>
      <c r="D147" s="13"/>
      <c r="E147" s="28">
        <v>0</v>
      </c>
      <c r="F147" s="26">
        <f t="shared" si="68"/>
        <v>0</v>
      </c>
      <c r="G147" s="27">
        <f t="shared" si="69"/>
        <v>0</v>
      </c>
      <c r="H147" s="18"/>
      <c r="I147" s="29">
        <v>0</v>
      </c>
      <c r="J147" s="11">
        <f t="shared" si="70"/>
        <v>0</v>
      </c>
      <c r="K147" s="19">
        <f t="shared" si="71"/>
        <v>0</v>
      </c>
      <c r="L147" s="18"/>
      <c r="M147" s="29">
        <v>0</v>
      </c>
      <c r="N147" s="11">
        <f t="shared" si="72"/>
        <v>0</v>
      </c>
      <c r="O147" s="19">
        <f t="shared" si="73"/>
        <v>0</v>
      </c>
      <c r="P147" s="20"/>
      <c r="Q147" s="23">
        <f t="shared" si="66"/>
        <v>0</v>
      </c>
      <c r="R147" s="24">
        <f t="shared" si="74"/>
        <v>0</v>
      </c>
      <c r="S147" s="33">
        <f t="shared" si="75"/>
        <v>0</v>
      </c>
      <c r="T147" s="41"/>
      <c r="U147" s="43">
        <v>26980</v>
      </c>
      <c r="V147" s="42">
        <f t="shared" si="76"/>
        <v>30519.775999999998</v>
      </c>
      <c r="W147" s="35"/>
      <c r="X147" s="36">
        <v>111041.28</v>
      </c>
      <c r="Y147" s="24">
        <f t="shared" si="77"/>
        <v>21097.843199999999</v>
      </c>
      <c r="Z147" s="25">
        <f t="shared" si="78"/>
        <v>132139.1232</v>
      </c>
      <c r="AA147" s="37">
        <v>102816</v>
      </c>
      <c r="AB147" s="24">
        <f t="shared" si="79"/>
        <v>19535.04</v>
      </c>
      <c r="AC147" s="38">
        <f t="shared" si="80"/>
        <v>122351.04000000001</v>
      </c>
      <c r="AD147" s="36">
        <v>91800</v>
      </c>
      <c r="AE147" s="24">
        <f t="shared" si="81"/>
        <v>17442</v>
      </c>
      <c r="AF147" s="25">
        <f t="shared" si="82"/>
        <v>109242</v>
      </c>
      <c r="AH147" s="44">
        <f t="shared" si="83"/>
        <v>84044.263999999996</v>
      </c>
      <c r="AJ147" s="45">
        <f t="shared" si="67"/>
        <v>2.1150579688658264</v>
      </c>
      <c r="AL147" s="5">
        <f t="shared" si="84"/>
        <v>47500.959999030594</v>
      </c>
      <c r="AM147" s="5">
        <f t="shared" si="85"/>
        <v>120587.56800096939</v>
      </c>
      <c r="AN147" s="5" t="str">
        <f t="shared" si="86"/>
        <v/>
      </c>
      <c r="AO147" s="5">
        <f t="shared" si="87"/>
        <v>111041.28</v>
      </c>
      <c r="AP147" s="5">
        <f t="shared" si="88"/>
        <v>102816</v>
      </c>
      <c r="AQ147" s="5">
        <f t="shared" si="89"/>
        <v>91800</v>
      </c>
      <c r="AS147" s="39">
        <f t="shared" si="90"/>
        <v>91800</v>
      </c>
      <c r="AT147" s="5">
        <f t="shared" si="91"/>
        <v>84044.263999999996</v>
      </c>
      <c r="AU147" s="5">
        <f t="shared" si="92"/>
        <v>30519.775999999998</v>
      </c>
      <c r="AV147" s="5">
        <f t="shared" si="93"/>
        <v>75204.234776859303</v>
      </c>
      <c r="AW147" s="5">
        <f t="shared" si="94"/>
        <v>36543.304000969401</v>
      </c>
      <c r="AX147" s="51">
        <f t="shared" si="95"/>
        <v>0.43481020906994206</v>
      </c>
      <c r="AZ147" s="39">
        <f t="shared" si="96"/>
        <v>75204</v>
      </c>
      <c r="BA147" s="5">
        <f t="shared" si="97"/>
        <v>14289</v>
      </c>
      <c r="BB147" s="40">
        <f t="shared" si="98"/>
        <v>89493</v>
      </c>
    </row>
    <row r="148" spans="1:54" ht="30" customHeight="1" x14ac:dyDescent="0.25">
      <c r="A148" s="7">
        <v>146</v>
      </c>
      <c r="B148" s="9" t="s">
        <v>149</v>
      </c>
      <c r="C148" s="1" t="s">
        <v>2</v>
      </c>
      <c r="D148" s="13"/>
      <c r="E148" s="28">
        <v>0</v>
      </c>
      <c r="F148" s="26">
        <f t="shared" si="68"/>
        <v>0</v>
      </c>
      <c r="G148" s="27">
        <f t="shared" si="69"/>
        <v>0</v>
      </c>
      <c r="H148" s="18"/>
      <c r="I148" s="29">
        <v>0</v>
      </c>
      <c r="J148" s="11">
        <f t="shared" si="70"/>
        <v>0</v>
      </c>
      <c r="K148" s="19">
        <f t="shared" si="71"/>
        <v>0</v>
      </c>
      <c r="L148" s="18"/>
      <c r="M148" s="29">
        <v>0</v>
      </c>
      <c r="N148" s="11">
        <f t="shared" si="72"/>
        <v>0</v>
      </c>
      <c r="O148" s="19">
        <f t="shared" si="73"/>
        <v>0</v>
      </c>
      <c r="P148" s="20"/>
      <c r="Q148" s="23">
        <f t="shared" si="66"/>
        <v>0</v>
      </c>
      <c r="R148" s="24">
        <f t="shared" si="74"/>
        <v>0</v>
      </c>
      <c r="S148" s="33">
        <f t="shared" si="75"/>
        <v>0</v>
      </c>
      <c r="T148" s="41"/>
      <c r="U148" s="43">
        <v>3800</v>
      </c>
      <c r="V148" s="42">
        <f t="shared" si="76"/>
        <v>4298.5599999999995</v>
      </c>
      <c r="W148" s="35"/>
      <c r="X148" s="36">
        <v>7233.41</v>
      </c>
      <c r="Y148" s="24">
        <f t="shared" si="77"/>
        <v>1374.3479</v>
      </c>
      <c r="Z148" s="25">
        <f t="shared" si="78"/>
        <v>8607.7579000000005</v>
      </c>
      <c r="AA148" s="37">
        <v>6698</v>
      </c>
      <c r="AB148" s="24">
        <f t="shared" si="79"/>
        <v>1272.6199999999999</v>
      </c>
      <c r="AC148" s="38">
        <f t="shared" si="80"/>
        <v>7970.62</v>
      </c>
      <c r="AD148" s="36">
        <v>5980</v>
      </c>
      <c r="AE148" s="24">
        <f t="shared" si="81"/>
        <v>1136.2</v>
      </c>
      <c r="AF148" s="25">
        <f t="shared" si="82"/>
        <v>7116.2</v>
      </c>
      <c r="AH148" s="44">
        <f t="shared" si="83"/>
        <v>6052.4925000000003</v>
      </c>
      <c r="AJ148" s="45">
        <f t="shared" si="67"/>
        <v>0.59276118421052637</v>
      </c>
      <c r="AL148" s="5">
        <f t="shared" si="84"/>
        <v>4775.4150484888041</v>
      </c>
      <c r="AM148" s="5">
        <f t="shared" si="85"/>
        <v>7329.5699515111965</v>
      </c>
      <c r="AN148" s="5" t="str">
        <f t="shared" si="86"/>
        <v/>
      </c>
      <c r="AO148" s="5">
        <f t="shared" si="87"/>
        <v>7233.41</v>
      </c>
      <c r="AP148" s="5">
        <f t="shared" si="88"/>
        <v>6698</v>
      </c>
      <c r="AQ148" s="5">
        <f t="shared" si="89"/>
        <v>5980</v>
      </c>
      <c r="AS148" s="39">
        <f t="shared" si="90"/>
        <v>5980</v>
      </c>
      <c r="AT148" s="5">
        <f t="shared" si="91"/>
        <v>6052.4925000000003</v>
      </c>
      <c r="AU148" s="5">
        <f t="shared" si="92"/>
        <v>4298.5599999999995</v>
      </c>
      <c r="AV148" s="5">
        <f t="shared" si="93"/>
        <v>5940.5697663288674</v>
      </c>
      <c r="AW148" s="5">
        <f t="shared" si="94"/>
        <v>1277.0774515111962</v>
      </c>
      <c r="AX148" s="51">
        <f t="shared" si="95"/>
        <v>0.21100025345115192</v>
      </c>
      <c r="AZ148" s="39">
        <f t="shared" si="96"/>
        <v>5941</v>
      </c>
      <c r="BA148" s="5">
        <f t="shared" si="97"/>
        <v>1129</v>
      </c>
      <c r="BB148" s="40">
        <f t="shared" si="98"/>
        <v>7070</v>
      </c>
    </row>
    <row r="149" spans="1:54" ht="30" customHeight="1" x14ac:dyDescent="0.25">
      <c r="A149" s="7">
        <v>147</v>
      </c>
      <c r="B149" s="9" t="s">
        <v>150</v>
      </c>
      <c r="C149" s="1" t="s">
        <v>2</v>
      </c>
      <c r="D149" s="13"/>
      <c r="E149" s="28">
        <v>0</v>
      </c>
      <c r="F149" s="26">
        <f t="shared" si="68"/>
        <v>0</v>
      </c>
      <c r="G149" s="27">
        <f t="shared" si="69"/>
        <v>0</v>
      </c>
      <c r="H149" s="18"/>
      <c r="I149" s="29">
        <v>0</v>
      </c>
      <c r="J149" s="11">
        <f t="shared" si="70"/>
        <v>0</v>
      </c>
      <c r="K149" s="19">
        <f t="shared" si="71"/>
        <v>0</v>
      </c>
      <c r="L149" s="18"/>
      <c r="M149" s="29">
        <v>0</v>
      </c>
      <c r="N149" s="11">
        <f t="shared" si="72"/>
        <v>0</v>
      </c>
      <c r="O149" s="19">
        <f t="shared" si="73"/>
        <v>0</v>
      </c>
      <c r="P149" s="20"/>
      <c r="Q149" s="23">
        <f t="shared" si="66"/>
        <v>0</v>
      </c>
      <c r="R149" s="24">
        <f t="shared" si="74"/>
        <v>0</v>
      </c>
      <c r="S149" s="33">
        <f t="shared" si="75"/>
        <v>0</v>
      </c>
      <c r="T149" s="41"/>
      <c r="U149" s="43">
        <v>15000</v>
      </c>
      <c r="V149" s="42">
        <f t="shared" si="76"/>
        <v>16968</v>
      </c>
      <c r="W149" s="35"/>
      <c r="X149" s="36">
        <v>36046.080000000002</v>
      </c>
      <c r="Y149" s="24">
        <f t="shared" si="77"/>
        <v>6848.7552000000005</v>
      </c>
      <c r="Z149" s="25">
        <f t="shared" si="78"/>
        <v>42894.835200000001</v>
      </c>
      <c r="AA149" s="37">
        <v>33376</v>
      </c>
      <c r="AB149" s="24">
        <f t="shared" si="79"/>
        <v>6341.44</v>
      </c>
      <c r="AC149" s="38">
        <f t="shared" si="80"/>
        <v>39717.440000000002</v>
      </c>
      <c r="AD149" s="36">
        <v>29800</v>
      </c>
      <c r="AE149" s="24">
        <f t="shared" si="81"/>
        <v>5662</v>
      </c>
      <c r="AF149" s="25">
        <f t="shared" si="82"/>
        <v>35462</v>
      </c>
      <c r="AH149" s="44">
        <f t="shared" si="83"/>
        <v>29047.52</v>
      </c>
      <c r="AJ149" s="45">
        <f t="shared" si="67"/>
        <v>0.93650133333333341</v>
      </c>
      <c r="AL149" s="5">
        <f t="shared" si="84"/>
        <v>20597.734780544219</v>
      </c>
      <c r="AM149" s="5">
        <f t="shared" si="85"/>
        <v>37497.305219455782</v>
      </c>
      <c r="AN149" s="5" t="str">
        <f t="shared" si="86"/>
        <v/>
      </c>
      <c r="AO149" s="5">
        <f t="shared" si="87"/>
        <v>36046.080000000002</v>
      </c>
      <c r="AP149" s="5">
        <f t="shared" si="88"/>
        <v>33376</v>
      </c>
      <c r="AQ149" s="5">
        <f t="shared" si="89"/>
        <v>29800</v>
      </c>
      <c r="AS149" s="39">
        <f t="shared" si="90"/>
        <v>29800</v>
      </c>
      <c r="AT149" s="5">
        <f t="shared" si="91"/>
        <v>29047.52</v>
      </c>
      <c r="AU149" s="5">
        <f t="shared" si="92"/>
        <v>16968</v>
      </c>
      <c r="AV149" s="5">
        <f t="shared" si="93"/>
        <v>27927.676947071974</v>
      </c>
      <c r="AW149" s="5">
        <f t="shared" si="94"/>
        <v>8449.78521945578</v>
      </c>
      <c r="AX149" s="51">
        <f t="shared" si="95"/>
        <v>0.29089523716502408</v>
      </c>
      <c r="AZ149" s="39">
        <f t="shared" si="96"/>
        <v>27928</v>
      </c>
      <c r="BA149" s="5">
        <f t="shared" si="97"/>
        <v>5306</v>
      </c>
      <c r="BB149" s="40">
        <f t="shared" si="98"/>
        <v>33234</v>
      </c>
    </row>
    <row r="150" spans="1:54" ht="30" customHeight="1" x14ac:dyDescent="0.25">
      <c r="A150" s="7">
        <v>148</v>
      </c>
      <c r="B150" s="9" t="s">
        <v>151</v>
      </c>
      <c r="C150" s="1" t="s">
        <v>2</v>
      </c>
      <c r="D150" s="13"/>
      <c r="E150" s="28">
        <v>0</v>
      </c>
      <c r="F150" s="26">
        <f t="shared" si="68"/>
        <v>0</v>
      </c>
      <c r="G150" s="27">
        <f t="shared" si="69"/>
        <v>0</v>
      </c>
      <c r="H150" s="18"/>
      <c r="I150" s="29">
        <v>0</v>
      </c>
      <c r="J150" s="11">
        <f t="shared" si="70"/>
        <v>0</v>
      </c>
      <c r="K150" s="19">
        <f t="shared" si="71"/>
        <v>0</v>
      </c>
      <c r="L150" s="18"/>
      <c r="M150" s="29">
        <v>0</v>
      </c>
      <c r="N150" s="11">
        <f t="shared" si="72"/>
        <v>0</v>
      </c>
      <c r="O150" s="19">
        <f t="shared" si="73"/>
        <v>0</v>
      </c>
      <c r="P150" s="20"/>
      <c r="Q150" s="23">
        <f t="shared" si="66"/>
        <v>0</v>
      </c>
      <c r="R150" s="24">
        <f t="shared" si="74"/>
        <v>0</v>
      </c>
      <c r="S150" s="33">
        <f t="shared" si="75"/>
        <v>0</v>
      </c>
      <c r="T150" s="41"/>
      <c r="U150" s="43">
        <v>202500</v>
      </c>
      <c r="V150" s="42">
        <f t="shared" si="76"/>
        <v>229068</v>
      </c>
      <c r="W150" s="35"/>
      <c r="X150" s="36">
        <v>399651.84000000003</v>
      </c>
      <c r="Y150" s="24">
        <f t="shared" si="77"/>
        <v>75933.849600000016</v>
      </c>
      <c r="Z150" s="25">
        <f t="shared" si="78"/>
        <v>475585.68960000004</v>
      </c>
      <c r="AA150" s="37">
        <v>370048</v>
      </c>
      <c r="AB150" s="24">
        <f t="shared" si="79"/>
        <v>70309.119999999995</v>
      </c>
      <c r="AC150" s="38">
        <f t="shared" si="80"/>
        <v>440357.12</v>
      </c>
      <c r="AD150" s="36">
        <v>330400</v>
      </c>
      <c r="AE150" s="24">
        <f t="shared" si="81"/>
        <v>62776</v>
      </c>
      <c r="AF150" s="25">
        <f t="shared" si="82"/>
        <v>393176</v>
      </c>
      <c r="AH150" s="44">
        <f t="shared" si="83"/>
        <v>332291.96000000002</v>
      </c>
      <c r="AJ150" s="45">
        <f t="shared" si="67"/>
        <v>0.64094795061728405</v>
      </c>
      <c r="AL150" s="5">
        <f t="shared" si="84"/>
        <v>257857.11730560241</v>
      </c>
      <c r="AM150" s="5">
        <f t="shared" si="85"/>
        <v>406726.80269439763</v>
      </c>
      <c r="AN150" s="5" t="str">
        <f t="shared" si="86"/>
        <v/>
      </c>
      <c r="AO150" s="5">
        <f t="shared" si="87"/>
        <v>399651.84000000003</v>
      </c>
      <c r="AP150" s="5">
        <f t="shared" si="88"/>
        <v>370048</v>
      </c>
      <c r="AQ150" s="5">
        <f t="shared" si="89"/>
        <v>330400</v>
      </c>
      <c r="AS150" s="39">
        <f t="shared" si="90"/>
        <v>330400</v>
      </c>
      <c r="AT150" s="5">
        <f t="shared" si="91"/>
        <v>332291.96000000002</v>
      </c>
      <c r="AU150" s="5">
        <f t="shared" si="92"/>
        <v>229068</v>
      </c>
      <c r="AV150" s="5">
        <f t="shared" si="93"/>
        <v>325264.06491314917</v>
      </c>
      <c r="AW150" s="5">
        <f t="shared" si="94"/>
        <v>74434.842694397608</v>
      </c>
      <c r="AX150" s="51">
        <f t="shared" si="95"/>
        <v>0.22400434453604476</v>
      </c>
      <c r="AZ150" s="39">
        <f t="shared" si="96"/>
        <v>325264</v>
      </c>
      <c r="BA150" s="5">
        <f t="shared" si="97"/>
        <v>61800</v>
      </c>
      <c r="BB150" s="40">
        <f t="shared" si="98"/>
        <v>387064</v>
      </c>
    </row>
    <row r="151" spans="1:54" ht="30" customHeight="1" x14ac:dyDescent="0.25">
      <c r="A151" s="7">
        <v>149</v>
      </c>
      <c r="B151" s="9" t="s">
        <v>152</v>
      </c>
      <c r="C151" s="1" t="s">
        <v>2</v>
      </c>
      <c r="D151" s="13"/>
      <c r="E151" s="28">
        <v>0</v>
      </c>
      <c r="F151" s="26">
        <f t="shared" si="68"/>
        <v>0</v>
      </c>
      <c r="G151" s="27">
        <f t="shared" si="69"/>
        <v>0</v>
      </c>
      <c r="H151" s="18"/>
      <c r="I151" s="29">
        <v>0</v>
      </c>
      <c r="J151" s="11">
        <f t="shared" si="70"/>
        <v>0</v>
      </c>
      <c r="K151" s="19">
        <f t="shared" si="71"/>
        <v>0</v>
      </c>
      <c r="L151" s="18"/>
      <c r="M151" s="29">
        <v>0</v>
      </c>
      <c r="N151" s="11">
        <f t="shared" si="72"/>
        <v>0</v>
      </c>
      <c r="O151" s="19">
        <f t="shared" si="73"/>
        <v>0</v>
      </c>
      <c r="P151" s="20"/>
      <c r="Q151" s="23">
        <f t="shared" si="66"/>
        <v>0</v>
      </c>
      <c r="R151" s="24">
        <f t="shared" si="74"/>
        <v>0</v>
      </c>
      <c r="S151" s="33">
        <f t="shared" si="75"/>
        <v>0</v>
      </c>
      <c r="T151" s="41"/>
      <c r="U151" s="43">
        <v>44449</v>
      </c>
      <c r="V151" s="42">
        <f t="shared" si="76"/>
        <v>50280.7088</v>
      </c>
      <c r="W151" s="35"/>
      <c r="X151" s="36">
        <v>78865.919999999998</v>
      </c>
      <c r="Y151" s="24">
        <f t="shared" si="77"/>
        <v>14984.524799999999</v>
      </c>
      <c r="Z151" s="25">
        <f t="shared" si="78"/>
        <v>93850.444799999997</v>
      </c>
      <c r="AA151" s="37">
        <v>73024</v>
      </c>
      <c r="AB151" s="24">
        <f t="shared" si="79"/>
        <v>13874.56</v>
      </c>
      <c r="AC151" s="38">
        <f t="shared" si="80"/>
        <v>86898.559999999998</v>
      </c>
      <c r="AD151" s="36">
        <v>65200</v>
      </c>
      <c r="AE151" s="24">
        <f t="shared" si="81"/>
        <v>12388</v>
      </c>
      <c r="AF151" s="25">
        <f t="shared" si="82"/>
        <v>77588</v>
      </c>
      <c r="AH151" s="44">
        <f t="shared" si="83"/>
        <v>66842.657200000001</v>
      </c>
      <c r="AJ151" s="45">
        <f t="shared" si="67"/>
        <v>0.50380564692119056</v>
      </c>
      <c r="AL151" s="5">
        <f t="shared" si="84"/>
        <v>54463.046211901492</v>
      </c>
      <c r="AM151" s="5">
        <f t="shared" si="85"/>
        <v>79222.268188098518</v>
      </c>
      <c r="AN151" s="5" t="str">
        <f t="shared" si="86"/>
        <v/>
      </c>
      <c r="AO151" s="5">
        <f t="shared" si="87"/>
        <v>78865.919999999998</v>
      </c>
      <c r="AP151" s="5">
        <f t="shared" si="88"/>
        <v>73024</v>
      </c>
      <c r="AQ151" s="5">
        <f t="shared" si="89"/>
        <v>65200</v>
      </c>
      <c r="AS151" s="39">
        <f t="shared" si="90"/>
        <v>65200</v>
      </c>
      <c r="AT151" s="5">
        <f t="shared" si="91"/>
        <v>66842.657200000001</v>
      </c>
      <c r="AU151" s="5">
        <f t="shared" si="92"/>
        <v>50280.7088</v>
      </c>
      <c r="AV151" s="5">
        <f t="shared" si="93"/>
        <v>65917.540518313719</v>
      </c>
      <c r="AW151" s="5">
        <f t="shared" si="94"/>
        <v>12379.610988098511</v>
      </c>
      <c r="AX151" s="51">
        <f t="shared" si="95"/>
        <v>0.18520524926256987</v>
      </c>
      <c r="AZ151" s="39">
        <f t="shared" si="96"/>
        <v>65918</v>
      </c>
      <c r="BA151" s="5">
        <f t="shared" si="97"/>
        <v>12524</v>
      </c>
      <c r="BB151" s="40">
        <f t="shared" si="98"/>
        <v>78442</v>
      </c>
    </row>
    <row r="152" spans="1:54" ht="30" customHeight="1" x14ac:dyDescent="0.25">
      <c r="A152" s="7">
        <v>150</v>
      </c>
      <c r="B152" s="9" t="s">
        <v>153</v>
      </c>
      <c r="C152" s="1" t="s">
        <v>2</v>
      </c>
      <c r="D152" s="13"/>
      <c r="E152" s="28">
        <v>0</v>
      </c>
      <c r="F152" s="26">
        <f t="shared" si="68"/>
        <v>0</v>
      </c>
      <c r="G152" s="27">
        <f t="shared" si="69"/>
        <v>0</v>
      </c>
      <c r="H152" s="18"/>
      <c r="I152" s="29">
        <v>0</v>
      </c>
      <c r="J152" s="11">
        <f t="shared" si="70"/>
        <v>0</v>
      </c>
      <c r="K152" s="19">
        <f t="shared" si="71"/>
        <v>0</v>
      </c>
      <c r="L152" s="18"/>
      <c r="M152" s="29">
        <v>0</v>
      </c>
      <c r="N152" s="11">
        <f t="shared" si="72"/>
        <v>0</v>
      </c>
      <c r="O152" s="19">
        <f t="shared" si="73"/>
        <v>0</v>
      </c>
      <c r="P152" s="20"/>
      <c r="Q152" s="23">
        <f t="shared" si="66"/>
        <v>0</v>
      </c>
      <c r="R152" s="24">
        <f t="shared" si="74"/>
        <v>0</v>
      </c>
      <c r="S152" s="33">
        <f t="shared" si="75"/>
        <v>0</v>
      </c>
      <c r="T152" s="41"/>
      <c r="U152" s="43">
        <v>79561</v>
      </c>
      <c r="V152" s="42">
        <f t="shared" si="76"/>
        <v>89999.403200000001</v>
      </c>
      <c r="W152" s="35"/>
      <c r="X152" s="36">
        <v>217244.16</v>
      </c>
      <c r="Y152" s="24">
        <f t="shared" si="77"/>
        <v>41276.390400000004</v>
      </c>
      <c r="Z152" s="25">
        <f t="shared" si="78"/>
        <v>258520.55040000001</v>
      </c>
      <c r="AA152" s="37">
        <v>201152</v>
      </c>
      <c r="AB152" s="24">
        <f t="shared" si="79"/>
        <v>38218.879999999997</v>
      </c>
      <c r="AC152" s="38">
        <f t="shared" si="80"/>
        <v>239370.88</v>
      </c>
      <c r="AD152" s="36">
        <v>179600</v>
      </c>
      <c r="AE152" s="24">
        <f t="shared" si="81"/>
        <v>34124</v>
      </c>
      <c r="AF152" s="25">
        <f t="shared" si="82"/>
        <v>213724</v>
      </c>
      <c r="AH152" s="44">
        <f t="shared" si="83"/>
        <v>171998.89079999999</v>
      </c>
      <c r="AJ152" s="45">
        <f t="shared" si="67"/>
        <v>1.1618492829401339</v>
      </c>
      <c r="AL152" s="5">
        <f t="shared" si="84"/>
        <v>115198.85855605235</v>
      </c>
      <c r="AM152" s="5">
        <f t="shared" si="85"/>
        <v>228798.92304394764</v>
      </c>
      <c r="AN152" s="5" t="str">
        <f t="shared" si="86"/>
        <v/>
      </c>
      <c r="AO152" s="5">
        <f t="shared" si="87"/>
        <v>217244.16</v>
      </c>
      <c r="AP152" s="5">
        <f t="shared" si="88"/>
        <v>201152</v>
      </c>
      <c r="AQ152" s="5">
        <f t="shared" si="89"/>
        <v>179600</v>
      </c>
      <c r="AS152" s="39">
        <f t="shared" si="90"/>
        <v>179600</v>
      </c>
      <c r="AT152" s="5">
        <f t="shared" si="91"/>
        <v>171998.89079999999</v>
      </c>
      <c r="AU152" s="5">
        <f t="shared" si="92"/>
        <v>89999.403200000001</v>
      </c>
      <c r="AV152" s="5">
        <f t="shared" si="93"/>
        <v>163025.14938943478</v>
      </c>
      <c r="AW152" s="5">
        <f t="shared" si="94"/>
        <v>56800.032243947651</v>
      </c>
      <c r="AX152" s="51">
        <f t="shared" si="95"/>
        <v>0.33023487523529804</v>
      </c>
      <c r="AZ152" s="39">
        <f t="shared" si="96"/>
        <v>163025</v>
      </c>
      <c r="BA152" s="5">
        <f t="shared" si="97"/>
        <v>30975</v>
      </c>
      <c r="BB152" s="40">
        <f t="shared" si="98"/>
        <v>194000</v>
      </c>
    </row>
    <row r="153" spans="1:54" ht="30" customHeight="1" x14ac:dyDescent="0.25">
      <c r="A153" s="7">
        <v>151</v>
      </c>
      <c r="B153" s="9" t="s">
        <v>154</v>
      </c>
      <c r="C153" s="1" t="s">
        <v>2</v>
      </c>
      <c r="D153" s="13"/>
      <c r="E153" s="28">
        <v>0</v>
      </c>
      <c r="F153" s="26">
        <f t="shared" si="68"/>
        <v>0</v>
      </c>
      <c r="G153" s="27">
        <f t="shared" si="69"/>
        <v>0</v>
      </c>
      <c r="H153" s="18"/>
      <c r="I153" s="29">
        <v>0</v>
      </c>
      <c r="J153" s="11">
        <f t="shared" si="70"/>
        <v>0</v>
      </c>
      <c r="K153" s="19">
        <f t="shared" si="71"/>
        <v>0</v>
      </c>
      <c r="L153" s="18"/>
      <c r="M153" s="29">
        <v>0</v>
      </c>
      <c r="N153" s="11">
        <f t="shared" si="72"/>
        <v>0</v>
      </c>
      <c r="O153" s="19">
        <f t="shared" si="73"/>
        <v>0</v>
      </c>
      <c r="P153" s="20"/>
      <c r="Q153" s="23">
        <f t="shared" si="66"/>
        <v>0</v>
      </c>
      <c r="R153" s="24">
        <f t="shared" si="74"/>
        <v>0</v>
      </c>
      <c r="S153" s="33">
        <f t="shared" si="75"/>
        <v>0</v>
      </c>
      <c r="T153" s="41"/>
      <c r="U153" s="43">
        <v>21489</v>
      </c>
      <c r="V153" s="42">
        <f t="shared" si="76"/>
        <v>24308.356800000001</v>
      </c>
      <c r="W153" s="35"/>
      <c r="X153" s="36">
        <v>60238.080000000002</v>
      </c>
      <c r="Y153" s="24">
        <f t="shared" si="77"/>
        <v>11445.235200000001</v>
      </c>
      <c r="Z153" s="25">
        <f t="shared" si="78"/>
        <v>71683.315199999997</v>
      </c>
      <c r="AA153" s="37">
        <v>55776</v>
      </c>
      <c r="AB153" s="24">
        <f t="shared" si="79"/>
        <v>10597.44</v>
      </c>
      <c r="AC153" s="38">
        <f t="shared" si="80"/>
        <v>66373.440000000002</v>
      </c>
      <c r="AD153" s="36">
        <v>49800</v>
      </c>
      <c r="AE153" s="24">
        <f t="shared" si="81"/>
        <v>9462</v>
      </c>
      <c r="AF153" s="25">
        <f t="shared" si="82"/>
        <v>59262</v>
      </c>
      <c r="AH153" s="44">
        <f t="shared" si="83"/>
        <v>47530.609199999999</v>
      </c>
      <c r="AJ153" s="45">
        <f t="shared" si="67"/>
        <v>1.2118576574061146</v>
      </c>
      <c r="AL153" s="5">
        <f t="shared" si="84"/>
        <v>31469.378189582309</v>
      </c>
      <c r="AM153" s="5">
        <f t="shared" si="85"/>
        <v>63591.840210417693</v>
      </c>
      <c r="AN153" s="5" t="str">
        <f t="shared" si="86"/>
        <v/>
      </c>
      <c r="AO153" s="5">
        <f t="shared" si="87"/>
        <v>60238.080000000002</v>
      </c>
      <c r="AP153" s="5">
        <f t="shared" si="88"/>
        <v>55776</v>
      </c>
      <c r="AQ153" s="5">
        <f t="shared" si="89"/>
        <v>49800</v>
      </c>
      <c r="AS153" s="39">
        <f t="shared" si="90"/>
        <v>49800</v>
      </c>
      <c r="AT153" s="5">
        <f t="shared" si="91"/>
        <v>47530.609199999999</v>
      </c>
      <c r="AU153" s="5">
        <f t="shared" si="92"/>
        <v>24308.356800000001</v>
      </c>
      <c r="AV153" s="5">
        <f t="shared" si="93"/>
        <v>44908.22168795082</v>
      </c>
      <c r="AW153" s="5">
        <f t="shared" si="94"/>
        <v>16061.23101041769</v>
      </c>
      <c r="AX153" s="51">
        <f t="shared" si="95"/>
        <v>0.33791342633196653</v>
      </c>
      <c r="AZ153" s="39">
        <f t="shared" si="96"/>
        <v>44908</v>
      </c>
      <c r="BA153" s="5">
        <f t="shared" si="97"/>
        <v>8533</v>
      </c>
      <c r="BB153" s="40">
        <f t="shared" si="98"/>
        <v>53441</v>
      </c>
    </row>
    <row r="154" spans="1:54" ht="30" customHeight="1" x14ac:dyDescent="0.25">
      <c r="A154" s="7">
        <v>152</v>
      </c>
      <c r="B154" s="9" t="s">
        <v>155</v>
      </c>
      <c r="C154" s="1" t="s">
        <v>2</v>
      </c>
      <c r="D154" s="13"/>
      <c r="E154" s="28">
        <v>0</v>
      </c>
      <c r="F154" s="26">
        <f t="shared" si="68"/>
        <v>0</v>
      </c>
      <c r="G154" s="27">
        <f t="shared" si="69"/>
        <v>0</v>
      </c>
      <c r="H154" s="18"/>
      <c r="I154" s="29">
        <v>0</v>
      </c>
      <c r="J154" s="11">
        <f t="shared" si="70"/>
        <v>0</v>
      </c>
      <c r="K154" s="19">
        <f t="shared" si="71"/>
        <v>0</v>
      </c>
      <c r="L154" s="18"/>
      <c r="M154" s="29">
        <v>0</v>
      </c>
      <c r="N154" s="11">
        <f t="shared" si="72"/>
        <v>0</v>
      </c>
      <c r="O154" s="19">
        <f t="shared" si="73"/>
        <v>0</v>
      </c>
      <c r="P154" s="20"/>
      <c r="Q154" s="23">
        <f t="shared" si="66"/>
        <v>0</v>
      </c>
      <c r="R154" s="24">
        <f t="shared" si="74"/>
        <v>0</v>
      </c>
      <c r="S154" s="33">
        <f t="shared" si="75"/>
        <v>0</v>
      </c>
      <c r="T154" s="41"/>
      <c r="U154" s="43">
        <v>50000</v>
      </c>
      <c r="V154" s="42">
        <f t="shared" si="76"/>
        <v>56560</v>
      </c>
      <c r="W154" s="35"/>
      <c r="X154" s="36">
        <v>178778.88</v>
      </c>
      <c r="Y154" s="24">
        <f t="shared" si="77"/>
        <v>33967.987200000003</v>
      </c>
      <c r="Z154" s="25">
        <f t="shared" si="78"/>
        <v>212746.86720000001</v>
      </c>
      <c r="AA154" s="37">
        <v>165536</v>
      </c>
      <c r="AB154" s="24">
        <f t="shared" si="79"/>
        <v>31451.84</v>
      </c>
      <c r="AC154" s="38">
        <f t="shared" si="80"/>
        <v>196987.84</v>
      </c>
      <c r="AD154" s="36">
        <v>147800</v>
      </c>
      <c r="AE154" s="24">
        <f t="shared" si="81"/>
        <v>28082</v>
      </c>
      <c r="AF154" s="25">
        <f t="shared" si="82"/>
        <v>175882</v>
      </c>
      <c r="AH154" s="44">
        <f t="shared" si="83"/>
        <v>137168.72</v>
      </c>
      <c r="AJ154" s="45">
        <f t="shared" si="67"/>
        <v>1.7433744</v>
      </c>
      <c r="AL154" s="5">
        <f t="shared" si="84"/>
        <v>81951.277573713494</v>
      </c>
      <c r="AM154" s="5">
        <f t="shared" si="85"/>
        <v>192386.16242628649</v>
      </c>
      <c r="AN154" s="5" t="str">
        <f t="shared" si="86"/>
        <v/>
      </c>
      <c r="AO154" s="5">
        <f t="shared" si="87"/>
        <v>178778.88</v>
      </c>
      <c r="AP154" s="5">
        <f t="shared" si="88"/>
        <v>165536</v>
      </c>
      <c r="AQ154" s="5">
        <f t="shared" si="89"/>
        <v>147800</v>
      </c>
      <c r="AS154" s="39">
        <f t="shared" si="90"/>
        <v>147800</v>
      </c>
      <c r="AT154" s="5">
        <f t="shared" si="91"/>
        <v>137168.72</v>
      </c>
      <c r="AU154" s="5">
        <f t="shared" si="92"/>
        <v>56560</v>
      </c>
      <c r="AV154" s="5">
        <f t="shared" si="93"/>
        <v>125414.60826059585</v>
      </c>
      <c r="AW154" s="5">
        <f t="shared" si="94"/>
        <v>55217.442426286507</v>
      </c>
      <c r="AX154" s="51">
        <f t="shared" si="95"/>
        <v>0.4025512698980242</v>
      </c>
      <c r="AZ154" s="39">
        <f t="shared" si="96"/>
        <v>125415</v>
      </c>
      <c r="BA154" s="5">
        <f t="shared" si="97"/>
        <v>23829</v>
      </c>
      <c r="BB154" s="40">
        <f t="shared" si="98"/>
        <v>149244</v>
      </c>
    </row>
    <row r="155" spans="1:54" ht="30" customHeight="1" x14ac:dyDescent="0.25">
      <c r="A155" s="7">
        <v>153</v>
      </c>
      <c r="B155" s="9" t="s">
        <v>156</v>
      </c>
      <c r="C155" s="1" t="s">
        <v>2</v>
      </c>
      <c r="D155" s="13"/>
      <c r="E155" s="28">
        <v>0</v>
      </c>
      <c r="F155" s="26">
        <f t="shared" si="68"/>
        <v>0</v>
      </c>
      <c r="G155" s="27">
        <f t="shared" si="69"/>
        <v>0</v>
      </c>
      <c r="H155" s="18"/>
      <c r="I155" s="29">
        <v>0</v>
      </c>
      <c r="J155" s="11">
        <f t="shared" si="70"/>
        <v>0</v>
      </c>
      <c r="K155" s="19">
        <f t="shared" si="71"/>
        <v>0</v>
      </c>
      <c r="L155" s="18"/>
      <c r="M155" s="29">
        <v>0</v>
      </c>
      <c r="N155" s="11">
        <f t="shared" si="72"/>
        <v>0</v>
      </c>
      <c r="O155" s="19">
        <f t="shared" si="73"/>
        <v>0</v>
      </c>
      <c r="P155" s="20"/>
      <c r="Q155" s="23">
        <f t="shared" si="66"/>
        <v>0</v>
      </c>
      <c r="R155" s="24">
        <f t="shared" si="74"/>
        <v>0</v>
      </c>
      <c r="S155" s="33">
        <f t="shared" si="75"/>
        <v>0</v>
      </c>
      <c r="T155" s="41"/>
      <c r="U155" s="43">
        <v>98700</v>
      </c>
      <c r="V155" s="42">
        <f t="shared" si="76"/>
        <v>111649.44</v>
      </c>
      <c r="W155" s="35"/>
      <c r="X155" s="36">
        <v>289336.32000000001</v>
      </c>
      <c r="Y155" s="24">
        <f t="shared" si="77"/>
        <v>54973.900800000003</v>
      </c>
      <c r="Z155" s="25">
        <f t="shared" si="78"/>
        <v>344310.22080000001</v>
      </c>
      <c r="AA155" s="37">
        <v>267904</v>
      </c>
      <c r="AB155" s="24">
        <f t="shared" si="79"/>
        <v>50901.760000000002</v>
      </c>
      <c r="AC155" s="38">
        <f t="shared" si="80"/>
        <v>318805.76000000001</v>
      </c>
      <c r="AD155" s="36">
        <v>239200</v>
      </c>
      <c r="AE155" s="24">
        <f t="shared" si="81"/>
        <v>45448</v>
      </c>
      <c r="AF155" s="25">
        <f t="shared" si="82"/>
        <v>284648</v>
      </c>
      <c r="AH155" s="44">
        <f t="shared" si="83"/>
        <v>227022.44</v>
      </c>
      <c r="AJ155" s="45">
        <f t="shared" si="67"/>
        <v>1.3001260385005067</v>
      </c>
      <c r="AL155" s="5">
        <f t="shared" si="84"/>
        <v>147411.8383499652</v>
      </c>
      <c r="AM155" s="5">
        <f t="shared" si="85"/>
        <v>306633.04165003484</v>
      </c>
      <c r="AN155" s="5" t="str">
        <f t="shared" si="86"/>
        <v/>
      </c>
      <c r="AO155" s="5">
        <f t="shared" si="87"/>
        <v>289336.32000000001</v>
      </c>
      <c r="AP155" s="5">
        <f t="shared" si="88"/>
        <v>267904</v>
      </c>
      <c r="AQ155" s="5">
        <f t="shared" si="89"/>
        <v>239200</v>
      </c>
      <c r="AS155" s="39">
        <f t="shared" si="90"/>
        <v>239200</v>
      </c>
      <c r="AT155" s="5">
        <f t="shared" si="91"/>
        <v>227022.44</v>
      </c>
      <c r="AU155" s="5">
        <f t="shared" si="92"/>
        <v>111649.44</v>
      </c>
      <c r="AV155" s="5">
        <f t="shared" si="93"/>
        <v>213304.47607653952</v>
      </c>
      <c r="AW155" s="5">
        <f t="shared" si="94"/>
        <v>79610.601650034805</v>
      </c>
      <c r="AX155" s="51">
        <f t="shared" si="95"/>
        <v>0.35067283062429777</v>
      </c>
      <c r="AZ155" s="39">
        <f t="shared" si="96"/>
        <v>213304</v>
      </c>
      <c r="BA155" s="5">
        <f t="shared" si="97"/>
        <v>40528</v>
      </c>
      <c r="BB155" s="40">
        <f t="shared" si="98"/>
        <v>253832</v>
      </c>
    </row>
    <row r="156" spans="1:54" ht="30" customHeight="1" x14ac:dyDescent="0.25">
      <c r="A156" s="7">
        <v>154</v>
      </c>
      <c r="B156" s="9" t="s">
        <v>157</v>
      </c>
      <c r="C156" s="1" t="s">
        <v>2</v>
      </c>
      <c r="D156" s="13"/>
      <c r="E156" s="28">
        <v>0</v>
      </c>
      <c r="F156" s="26">
        <f t="shared" si="68"/>
        <v>0</v>
      </c>
      <c r="G156" s="27">
        <f t="shared" si="69"/>
        <v>0</v>
      </c>
      <c r="H156" s="18"/>
      <c r="I156" s="29">
        <v>0</v>
      </c>
      <c r="J156" s="11">
        <f t="shared" si="70"/>
        <v>0</v>
      </c>
      <c r="K156" s="19">
        <f t="shared" si="71"/>
        <v>0</v>
      </c>
      <c r="L156" s="18"/>
      <c r="M156" s="29">
        <v>0</v>
      </c>
      <c r="N156" s="11">
        <f t="shared" si="72"/>
        <v>0</v>
      </c>
      <c r="O156" s="19">
        <f t="shared" si="73"/>
        <v>0</v>
      </c>
      <c r="P156" s="20"/>
      <c r="Q156" s="23">
        <f t="shared" si="66"/>
        <v>0</v>
      </c>
      <c r="R156" s="24">
        <f t="shared" si="74"/>
        <v>0</v>
      </c>
      <c r="S156" s="33">
        <f t="shared" si="75"/>
        <v>0</v>
      </c>
      <c r="T156" s="41"/>
      <c r="U156" s="43">
        <v>21489</v>
      </c>
      <c r="V156" s="42">
        <f t="shared" si="76"/>
        <v>24308.356800000001</v>
      </c>
      <c r="W156" s="35"/>
      <c r="X156" s="36">
        <v>32417.279999999999</v>
      </c>
      <c r="Y156" s="24">
        <f t="shared" si="77"/>
        <v>6159.2831999999999</v>
      </c>
      <c r="Z156" s="25">
        <f t="shared" si="78"/>
        <v>38576.563199999997</v>
      </c>
      <c r="AA156" s="37">
        <v>30016</v>
      </c>
      <c r="AB156" s="24">
        <f t="shared" si="79"/>
        <v>5703.04</v>
      </c>
      <c r="AC156" s="38">
        <f t="shared" si="80"/>
        <v>35719.040000000001</v>
      </c>
      <c r="AD156" s="36">
        <v>26800</v>
      </c>
      <c r="AE156" s="24">
        <f t="shared" si="81"/>
        <v>5092</v>
      </c>
      <c r="AF156" s="25">
        <f t="shared" si="82"/>
        <v>31892</v>
      </c>
      <c r="AH156" s="44">
        <f t="shared" si="83"/>
        <v>28385.409200000002</v>
      </c>
      <c r="AJ156" s="45">
        <f t="shared" si="67"/>
        <v>0.32092741402578073</v>
      </c>
      <c r="AL156" s="5">
        <f t="shared" si="84"/>
        <v>24824.010265651919</v>
      </c>
      <c r="AM156" s="5">
        <f t="shared" si="85"/>
        <v>31946.808134348084</v>
      </c>
      <c r="AN156" s="5" t="str">
        <f t="shared" si="86"/>
        <v/>
      </c>
      <c r="AO156" s="5" t="str">
        <f t="shared" si="87"/>
        <v/>
      </c>
      <c r="AP156" s="5">
        <f t="shared" si="88"/>
        <v>30016</v>
      </c>
      <c r="AQ156" s="5">
        <f t="shared" si="89"/>
        <v>26800</v>
      </c>
      <c r="AS156" s="39">
        <f t="shared" si="90"/>
        <v>26800</v>
      </c>
      <c r="AT156" s="5">
        <f t="shared" si="91"/>
        <v>28385.409200000002</v>
      </c>
      <c r="AU156" s="5">
        <f t="shared" si="92"/>
        <v>24308.356800000001</v>
      </c>
      <c r="AV156" s="5">
        <f t="shared" si="93"/>
        <v>28216.617196664709</v>
      </c>
      <c r="AW156" s="5">
        <f t="shared" si="94"/>
        <v>3561.3989343480825</v>
      </c>
      <c r="AX156" s="51">
        <f t="shared" si="95"/>
        <v>0.12546583032342132</v>
      </c>
      <c r="AZ156" s="39">
        <f t="shared" si="96"/>
        <v>28217</v>
      </c>
      <c r="BA156" s="5">
        <f t="shared" si="97"/>
        <v>5361</v>
      </c>
      <c r="BB156" s="40">
        <f t="shared" si="98"/>
        <v>33578</v>
      </c>
    </row>
    <row r="157" spans="1:54" ht="30" customHeight="1" x14ac:dyDescent="0.25">
      <c r="A157" s="7">
        <v>155</v>
      </c>
      <c r="B157" s="9" t="s">
        <v>158</v>
      </c>
      <c r="C157" s="1" t="s">
        <v>2</v>
      </c>
      <c r="D157" s="13"/>
      <c r="E157" s="28">
        <v>0</v>
      </c>
      <c r="F157" s="26">
        <f t="shared" si="68"/>
        <v>0</v>
      </c>
      <c r="G157" s="27">
        <f t="shared" si="69"/>
        <v>0</v>
      </c>
      <c r="H157" s="18"/>
      <c r="I157" s="29">
        <v>0</v>
      </c>
      <c r="J157" s="11">
        <f t="shared" si="70"/>
        <v>0</v>
      </c>
      <c r="K157" s="19">
        <f t="shared" si="71"/>
        <v>0</v>
      </c>
      <c r="L157" s="18"/>
      <c r="M157" s="29">
        <v>0</v>
      </c>
      <c r="N157" s="11">
        <f t="shared" si="72"/>
        <v>0</v>
      </c>
      <c r="O157" s="19">
        <f t="shared" si="73"/>
        <v>0</v>
      </c>
      <c r="P157" s="20"/>
      <c r="Q157" s="23">
        <f t="shared" si="66"/>
        <v>0</v>
      </c>
      <c r="R157" s="24">
        <f t="shared" si="74"/>
        <v>0</v>
      </c>
      <c r="S157" s="33">
        <f t="shared" si="75"/>
        <v>0</v>
      </c>
      <c r="T157" s="41"/>
      <c r="U157" s="43">
        <v>27000</v>
      </c>
      <c r="V157" s="42">
        <f t="shared" si="76"/>
        <v>30542.399999999998</v>
      </c>
      <c r="W157" s="35"/>
      <c r="X157" s="36">
        <v>45722.879999999997</v>
      </c>
      <c r="Y157" s="24">
        <f t="shared" si="77"/>
        <v>8687.3472000000002</v>
      </c>
      <c r="Z157" s="25">
        <f t="shared" si="78"/>
        <v>54410.227199999994</v>
      </c>
      <c r="AA157" s="37">
        <v>42336</v>
      </c>
      <c r="AB157" s="24">
        <f t="shared" si="79"/>
        <v>8043.84</v>
      </c>
      <c r="AC157" s="38">
        <f t="shared" si="80"/>
        <v>50379.839999999997</v>
      </c>
      <c r="AD157" s="36">
        <v>37800</v>
      </c>
      <c r="AE157" s="24">
        <f t="shared" si="81"/>
        <v>7182</v>
      </c>
      <c r="AF157" s="25">
        <f t="shared" si="82"/>
        <v>44982</v>
      </c>
      <c r="AH157" s="44">
        <f t="shared" si="83"/>
        <v>39100.32</v>
      </c>
      <c r="AJ157" s="45">
        <f t="shared" si="67"/>
        <v>0.44816</v>
      </c>
      <c r="AL157" s="5">
        <f t="shared" si="84"/>
        <v>32536.358979274784</v>
      </c>
      <c r="AM157" s="5">
        <f t="shared" si="85"/>
        <v>45664.281020725211</v>
      </c>
      <c r="AN157" s="5" t="str">
        <f t="shared" si="86"/>
        <v/>
      </c>
      <c r="AO157" s="5" t="str">
        <f t="shared" si="87"/>
        <v/>
      </c>
      <c r="AP157" s="5">
        <f t="shared" si="88"/>
        <v>42336</v>
      </c>
      <c r="AQ157" s="5">
        <f t="shared" si="89"/>
        <v>37800</v>
      </c>
      <c r="AS157" s="39">
        <f t="shared" si="90"/>
        <v>37800</v>
      </c>
      <c r="AT157" s="5">
        <f t="shared" si="91"/>
        <v>39100.32</v>
      </c>
      <c r="AU157" s="5">
        <f t="shared" si="92"/>
        <v>30542.399999999998</v>
      </c>
      <c r="AV157" s="5">
        <f t="shared" si="93"/>
        <v>38664.249998560401</v>
      </c>
      <c r="AW157" s="5">
        <f t="shared" si="94"/>
        <v>6563.9610207252144</v>
      </c>
      <c r="AX157" s="51">
        <f t="shared" si="95"/>
        <v>0.16787486702730858</v>
      </c>
      <c r="AZ157" s="39">
        <f t="shared" si="96"/>
        <v>38664</v>
      </c>
      <c r="BA157" s="5">
        <f t="shared" si="97"/>
        <v>7346</v>
      </c>
      <c r="BB157" s="40">
        <f t="shared" si="98"/>
        <v>46010</v>
      </c>
    </row>
    <row r="158" spans="1:54" ht="30" customHeight="1" x14ac:dyDescent="0.25">
      <c r="A158" s="7">
        <v>156</v>
      </c>
      <c r="B158" s="9" t="s">
        <v>159</v>
      </c>
      <c r="C158" s="1" t="s">
        <v>2</v>
      </c>
      <c r="D158" s="13"/>
      <c r="E158" s="28">
        <v>0</v>
      </c>
      <c r="F158" s="26">
        <f t="shared" si="68"/>
        <v>0</v>
      </c>
      <c r="G158" s="27">
        <f t="shared" si="69"/>
        <v>0</v>
      </c>
      <c r="H158" s="18"/>
      <c r="I158" s="29">
        <v>0</v>
      </c>
      <c r="J158" s="11">
        <f t="shared" si="70"/>
        <v>0</v>
      </c>
      <c r="K158" s="19">
        <f t="shared" si="71"/>
        <v>0</v>
      </c>
      <c r="L158" s="18"/>
      <c r="M158" s="29">
        <v>0</v>
      </c>
      <c r="N158" s="11">
        <f t="shared" si="72"/>
        <v>0</v>
      </c>
      <c r="O158" s="19">
        <f t="shared" si="73"/>
        <v>0</v>
      </c>
      <c r="P158" s="20"/>
      <c r="Q158" s="23">
        <f t="shared" si="66"/>
        <v>0</v>
      </c>
      <c r="R158" s="24">
        <f t="shared" si="74"/>
        <v>0</v>
      </c>
      <c r="S158" s="33">
        <f t="shared" si="75"/>
        <v>0</v>
      </c>
      <c r="T158" s="41"/>
      <c r="U158" s="43">
        <v>20300</v>
      </c>
      <c r="V158" s="42">
        <f t="shared" si="76"/>
        <v>22963.360000000001</v>
      </c>
      <c r="W158" s="35"/>
      <c r="X158" s="36">
        <v>45722.879999999997</v>
      </c>
      <c r="Y158" s="24">
        <f t="shared" si="77"/>
        <v>8687.3472000000002</v>
      </c>
      <c r="Z158" s="25">
        <f t="shared" si="78"/>
        <v>54410.227199999994</v>
      </c>
      <c r="AA158" s="37">
        <v>42336</v>
      </c>
      <c r="AB158" s="24">
        <f t="shared" si="79"/>
        <v>8043.84</v>
      </c>
      <c r="AC158" s="38">
        <f t="shared" si="80"/>
        <v>50379.839999999997</v>
      </c>
      <c r="AD158" s="36">
        <v>37800</v>
      </c>
      <c r="AE158" s="24">
        <f t="shared" si="81"/>
        <v>7182</v>
      </c>
      <c r="AF158" s="25">
        <f t="shared" si="82"/>
        <v>44982</v>
      </c>
      <c r="AH158" s="44">
        <f t="shared" si="83"/>
        <v>37205.56</v>
      </c>
      <c r="AJ158" s="45">
        <f t="shared" si="67"/>
        <v>0.83278620689655158</v>
      </c>
      <c r="AL158" s="5">
        <f t="shared" si="84"/>
        <v>27171.289152389789</v>
      </c>
      <c r="AM158" s="5">
        <f t="shared" si="85"/>
        <v>47239.83084761021</v>
      </c>
      <c r="AN158" s="5" t="str">
        <f t="shared" si="86"/>
        <v/>
      </c>
      <c r="AO158" s="5">
        <f t="shared" si="87"/>
        <v>45722.879999999997</v>
      </c>
      <c r="AP158" s="5">
        <f t="shared" si="88"/>
        <v>42336</v>
      </c>
      <c r="AQ158" s="5">
        <f t="shared" si="89"/>
        <v>37800</v>
      </c>
      <c r="AS158" s="39">
        <f t="shared" si="90"/>
        <v>37800</v>
      </c>
      <c r="AT158" s="5">
        <f t="shared" si="91"/>
        <v>37205.56</v>
      </c>
      <c r="AU158" s="5">
        <f t="shared" si="92"/>
        <v>22963.360000000001</v>
      </c>
      <c r="AV158" s="5">
        <f t="shared" si="93"/>
        <v>36003.328965999484</v>
      </c>
      <c r="AW158" s="5">
        <f t="shared" si="94"/>
        <v>10034.270847610209</v>
      </c>
      <c r="AX158" s="51">
        <f t="shared" si="95"/>
        <v>0.26969815392135504</v>
      </c>
      <c r="AZ158" s="39">
        <f t="shared" si="96"/>
        <v>36003</v>
      </c>
      <c r="BA158" s="5">
        <f t="shared" si="97"/>
        <v>6841</v>
      </c>
      <c r="BB158" s="40">
        <f t="shared" si="98"/>
        <v>42844</v>
      </c>
    </row>
    <row r="159" spans="1:54" ht="30" customHeight="1" x14ac:dyDescent="0.25">
      <c r="A159" s="7">
        <v>157</v>
      </c>
      <c r="B159" s="9" t="s">
        <v>160</v>
      </c>
      <c r="C159" s="1" t="s">
        <v>2</v>
      </c>
      <c r="D159" s="13"/>
      <c r="E159" s="28">
        <v>0</v>
      </c>
      <c r="F159" s="26">
        <f t="shared" si="68"/>
        <v>0</v>
      </c>
      <c r="G159" s="27">
        <f t="shared" si="69"/>
        <v>0</v>
      </c>
      <c r="H159" s="18"/>
      <c r="I159" s="29">
        <v>0</v>
      </c>
      <c r="J159" s="11">
        <f t="shared" si="70"/>
        <v>0</v>
      </c>
      <c r="K159" s="19">
        <f t="shared" si="71"/>
        <v>0</v>
      </c>
      <c r="L159" s="18"/>
      <c r="M159" s="29">
        <v>0</v>
      </c>
      <c r="N159" s="11">
        <f t="shared" si="72"/>
        <v>0</v>
      </c>
      <c r="O159" s="19">
        <f t="shared" si="73"/>
        <v>0</v>
      </c>
      <c r="P159" s="20"/>
      <c r="Q159" s="23">
        <f t="shared" si="66"/>
        <v>0</v>
      </c>
      <c r="R159" s="24">
        <f t="shared" si="74"/>
        <v>0</v>
      </c>
      <c r="S159" s="33">
        <f t="shared" si="75"/>
        <v>0</v>
      </c>
      <c r="T159" s="41"/>
      <c r="U159" s="43">
        <v>29600</v>
      </c>
      <c r="V159" s="42">
        <f t="shared" si="76"/>
        <v>33483.519999999997</v>
      </c>
      <c r="W159" s="35"/>
      <c r="X159" s="36">
        <v>86849.279999999999</v>
      </c>
      <c r="Y159" s="24">
        <f t="shared" si="77"/>
        <v>16501.3632</v>
      </c>
      <c r="Z159" s="25">
        <f t="shared" si="78"/>
        <v>103350.64319999999</v>
      </c>
      <c r="AA159" s="37">
        <v>80416</v>
      </c>
      <c r="AB159" s="24">
        <f t="shared" si="79"/>
        <v>15279.04</v>
      </c>
      <c r="AC159" s="38">
        <f t="shared" si="80"/>
        <v>95695.040000000008</v>
      </c>
      <c r="AD159" s="36">
        <v>71800</v>
      </c>
      <c r="AE159" s="24">
        <f t="shared" si="81"/>
        <v>13642</v>
      </c>
      <c r="AF159" s="25">
        <f t="shared" si="82"/>
        <v>85442</v>
      </c>
      <c r="AH159" s="44">
        <f t="shared" si="83"/>
        <v>68137.2</v>
      </c>
      <c r="AJ159" s="45">
        <f t="shared" si="67"/>
        <v>1.3019324324324324</v>
      </c>
      <c r="AL159" s="5">
        <f t="shared" si="84"/>
        <v>44226.222683093845</v>
      </c>
      <c r="AM159" s="5">
        <f t="shared" si="85"/>
        <v>92048.177316906149</v>
      </c>
      <c r="AN159" s="5" t="str">
        <f t="shared" si="86"/>
        <v/>
      </c>
      <c r="AO159" s="5">
        <f t="shared" si="87"/>
        <v>86849.279999999999</v>
      </c>
      <c r="AP159" s="5">
        <f t="shared" si="88"/>
        <v>80416</v>
      </c>
      <c r="AQ159" s="5">
        <f t="shared" si="89"/>
        <v>71800</v>
      </c>
      <c r="AS159" s="39">
        <f t="shared" si="90"/>
        <v>71800</v>
      </c>
      <c r="AT159" s="5">
        <f t="shared" si="91"/>
        <v>68137.2</v>
      </c>
      <c r="AU159" s="5">
        <f t="shared" si="92"/>
        <v>33483.519999999997</v>
      </c>
      <c r="AV159" s="5">
        <f t="shared" si="93"/>
        <v>64012.687400839735</v>
      </c>
      <c r="AW159" s="5">
        <f t="shared" si="94"/>
        <v>23910.977316906155</v>
      </c>
      <c r="AX159" s="51">
        <f t="shared" si="95"/>
        <v>0.3509239786329077</v>
      </c>
      <c r="AZ159" s="39">
        <f t="shared" si="96"/>
        <v>64013</v>
      </c>
      <c r="BA159" s="5">
        <f t="shared" si="97"/>
        <v>12162</v>
      </c>
      <c r="BB159" s="40">
        <f t="shared" si="98"/>
        <v>76175</v>
      </c>
    </row>
    <row r="160" spans="1:54" ht="30" customHeight="1" x14ac:dyDescent="0.25">
      <c r="A160" s="7">
        <v>158</v>
      </c>
      <c r="B160" s="9" t="s">
        <v>161</v>
      </c>
      <c r="C160" s="1" t="s">
        <v>2</v>
      </c>
      <c r="D160" s="13"/>
      <c r="E160" s="28">
        <v>0</v>
      </c>
      <c r="F160" s="26">
        <f t="shared" si="68"/>
        <v>0</v>
      </c>
      <c r="G160" s="27">
        <f t="shared" si="69"/>
        <v>0</v>
      </c>
      <c r="H160" s="18"/>
      <c r="I160" s="29">
        <v>0</v>
      </c>
      <c r="J160" s="11">
        <f t="shared" si="70"/>
        <v>0</v>
      </c>
      <c r="K160" s="19">
        <f t="shared" si="71"/>
        <v>0</v>
      </c>
      <c r="L160" s="18"/>
      <c r="M160" s="29">
        <v>0</v>
      </c>
      <c r="N160" s="11">
        <f t="shared" si="72"/>
        <v>0</v>
      </c>
      <c r="O160" s="19">
        <f t="shared" si="73"/>
        <v>0</v>
      </c>
      <c r="P160" s="20"/>
      <c r="Q160" s="23">
        <f t="shared" si="66"/>
        <v>0</v>
      </c>
      <c r="R160" s="24">
        <f t="shared" si="74"/>
        <v>0</v>
      </c>
      <c r="S160" s="33">
        <f t="shared" si="75"/>
        <v>0</v>
      </c>
      <c r="T160" s="41"/>
      <c r="U160" s="43">
        <v>87954</v>
      </c>
      <c r="V160" s="42">
        <f t="shared" si="76"/>
        <v>99493.564799999993</v>
      </c>
      <c r="W160" s="35"/>
      <c r="X160" s="36">
        <v>239258.88</v>
      </c>
      <c r="Y160" s="24">
        <f t="shared" si="77"/>
        <v>45459.1872</v>
      </c>
      <c r="Z160" s="25">
        <f t="shared" si="78"/>
        <v>284718.06719999999</v>
      </c>
      <c r="AA160" s="37">
        <v>221536</v>
      </c>
      <c r="AB160" s="24">
        <f t="shared" si="79"/>
        <v>42091.839999999997</v>
      </c>
      <c r="AC160" s="38">
        <f t="shared" si="80"/>
        <v>263627.83999999997</v>
      </c>
      <c r="AD160" s="36">
        <v>197800</v>
      </c>
      <c r="AE160" s="24">
        <f t="shared" si="81"/>
        <v>37582</v>
      </c>
      <c r="AF160" s="25">
        <f t="shared" si="82"/>
        <v>235382</v>
      </c>
      <c r="AH160" s="44">
        <f t="shared" si="83"/>
        <v>189522.11119999998</v>
      </c>
      <c r="AJ160" s="45">
        <f t="shared" si="67"/>
        <v>1.154786720331082</v>
      </c>
      <c r="AL160" s="5">
        <f t="shared" si="84"/>
        <v>127146.10658111484</v>
      </c>
      <c r="AM160" s="5">
        <f t="shared" si="85"/>
        <v>251898.11581888513</v>
      </c>
      <c r="AN160" s="5" t="str">
        <f t="shared" si="86"/>
        <v/>
      </c>
      <c r="AO160" s="5">
        <f t="shared" si="87"/>
        <v>239258.88</v>
      </c>
      <c r="AP160" s="5">
        <f t="shared" si="88"/>
        <v>221536</v>
      </c>
      <c r="AQ160" s="5">
        <f t="shared" si="89"/>
        <v>197800</v>
      </c>
      <c r="AS160" s="39">
        <f t="shared" si="90"/>
        <v>197800</v>
      </c>
      <c r="AT160" s="5">
        <f t="shared" si="91"/>
        <v>189522.11119999998</v>
      </c>
      <c r="AU160" s="5">
        <f t="shared" si="92"/>
        <v>99493.564799999993</v>
      </c>
      <c r="AV160" s="5">
        <f t="shared" si="93"/>
        <v>179714.6219237175</v>
      </c>
      <c r="AW160" s="5">
        <f t="shared" si="94"/>
        <v>62376.004618885134</v>
      </c>
      <c r="AX160" s="51">
        <f t="shared" si="95"/>
        <v>0.32912257162997</v>
      </c>
      <c r="AZ160" s="39">
        <f t="shared" si="96"/>
        <v>179715</v>
      </c>
      <c r="BA160" s="5">
        <f t="shared" si="97"/>
        <v>34146</v>
      </c>
      <c r="BB160" s="40">
        <f t="shared" si="98"/>
        <v>213861</v>
      </c>
    </row>
    <row r="161" spans="1:54" ht="30" customHeight="1" x14ac:dyDescent="0.25">
      <c r="A161" s="7">
        <v>159</v>
      </c>
      <c r="B161" s="9" t="s">
        <v>162</v>
      </c>
      <c r="C161" s="1" t="s">
        <v>2</v>
      </c>
      <c r="D161" s="13"/>
      <c r="E161" s="28">
        <v>0</v>
      </c>
      <c r="F161" s="26">
        <f t="shared" si="68"/>
        <v>0</v>
      </c>
      <c r="G161" s="27">
        <f t="shared" si="69"/>
        <v>0</v>
      </c>
      <c r="H161" s="18"/>
      <c r="I161" s="29">
        <v>0</v>
      </c>
      <c r="J161" s="11">
        <f t="shared" si="70"/>
        <v>0</v>
      </c>
      <c r="K161" s="19">
        <f t="shared" si="71"/>
        <v>0</v>
      </c>
      <c r="L161" s="18"/>
      <c r="M161" s="29">
        <v>0</v>
      </c>
      <c r="N161" s="11">
        <f t="shared" si="72"/>
        <v>0</v>
      </c>
      <c r="O161" s="19">
        <f t="shared" si="73"/>
        <v>0</v>
      </c>
      <c r="P161" s="20"/>
      <c r="Q161" s="23">
        <f t="shared" si="66"/>
        <v>0</v>
      </c>
      <c r="R161" s="24">
        <f t="shared" si="74"/>
        <v>0</v>
      </c>
      <c r="S161" s="33">
        <f t="shared" si="75"/>
        <v>0</v>
      </c>
      <c r="T161" s="41"/>
      <c r="U161" s="43">
        <v>81000</v>
      </c>
      <c r="V161" s="42">
        <f t="shared" si="76"/>
        <v>91627.199999999997</v>
      </c>
      <c r="W161" s="35"/>
      <c r="X161" s="36">
        <v>325382.40000000002</v>
      </c>
      <c r="Y161" s="24">
        <f t="shared" si="77"/>
        <v>61822.656000000003</v>
      </c>
      <c r="Z161" s="25">
        <f t="shared" si="78"/>
        <v>387205.05600000004</v>
      </c>
      <c r="AA161" s="37">
        <v>301280</v>
      </c>
      <c r="AB161" s="24">
        <f t="shared" si="79"/>
        <v>57243.199999999997</v>
      </c>
      <c r="AC161" s="38">
        <f t="shared" si="80"/>
        <v>358523.2</v>
      </c>
      <c r="AD161" s="36">
        <v>269000</v>
      </c>
      <c r="AE161" s="24">
        <f t="shared" si="81"/>
        <v>51110</v>
      </c>
      <c r="AF161" s="25">
        <f t="shared" si="82"/>
        <v>320110</v>
      </c>
      <c r="AH161" s="44">
        <f t="shared" si="83"/>
        <v>246822.40000000002</v>
      </c>
      <c r="AJ161" s="45">
        <f t="shared" si="67"/>
        <v>2.0471901234567902</v>
      </c>
      <c r="AL161" s="5">
        <f t="shared" si="84"/>
        <v>140811.86617975502</v>
      </c>
      <c r="AM161" s="5">
        <f t="shared" si="85"/>
        <v>352832.93382024503</v>
      </c>
      <c r="AN161" s="5" t="str">
        <f t="shared" si="86"/>
        <v/>
      </c>
      <c r="AO161" s="5">
        <f t="shared" si="87"/>
        <v>325382.40000000002</v>
      </c>
      <c r="AP161" s="5">
        <f t="shared" si="88"/>
        <v>301280</v>
      </c>
      <c r="AQ161" s="5">
        <f t="shared" si="89"/>
        <v>269000</v>
      </c>
      <c r="AS161" s="39">
        <f t="shared" si="90"/>
        <v>269000</v>
      </c>
      <c r="AT161" s="5">
        <f t="shared" si="91"/>
        <v>246822.40000000002</v>
      </c>
      <c r="AU161" s="5">
        <f t="shared" si="92"/>
        <v>91627.199999999997</v>
      </c>
      <c r="AV161" s="5">
        <f t="shared" si="93"/>
        <v>221709.99085289895</v>
      </c>
      <c r="AW161" s="5">
        <f t="shared" si="94"/>
        <v>106010.53382024501</v>
      </c>
      <c r="AX161" s="51">
        <f t="shared" si="95"/>
        <v>0.42950126820031326</v>
      </c>
      <c r="AZ161" s="39">
        <f t="shared" si="96"/>
        <v>221710</v>
      </c>
      <c r="BA161" s="5">
        <f t="shared" si="97"/>
        <v>42125</v>
      </c>
      <c r="BB161" s="40">
        <f t="shared" si="98"/>
        <v>263835</v>
      </c>
    </row>
    <row r="162" spans="1:54" ht="30" customHeight="1" x14ac:dyDescent="0.25">
      <c r="A162" s="7">
        <v>160</v>
      </c>
      <c r="B162" s="9" t="s">
        <v>163</v>
      </c>
      <c r="C162" s="1" t="s">
        <v>2</v>
      </c>
      <c r="D162" s="13"/>
      <c r="E162" s="28">
        <v>0</v>
      </c>
      <c r="F162" s="26">
        <f t="shared" si="68"/>
        <v>0</v>
      </c>
      <c r="G162" s="27">
        <f t="shared" si="69"/>
        <v>0</v>
      </c>
      <c r="H162" s="18"/>
      <c r="I162" s="29">
        <v>0</v>
      </c>
      <c r="J162" s="11">
        <f t="shared" si="70"/>
        <v>0</v>
      </c>
      <c r="K162" s="19">
        <f t="shared" si="71"/>
        <v>0</v>
      </c>
      <c r="L162" s="18"/>
      <c r="M162" s="29">
        <v>0</v>
      </c>
      <c r="N162" s="11">
        <f t="shared" si="72"/>
        <v>0</v>
      </c>
      <c r="O162" s="19">
        <f t="shared" si="73"/>
        <v>0</v>
      </c>
      <c r="P162" s="20"/>
      <c r="Q162" s="23">
        <f t="shared" si="66"/>
        <v>0</v>
      </c>
      <c r="R162" s="24">
        <f t="shared" si="74"/>
        <v>0</v>
      </c>
      <c r="S162" s="33">
        <f t="shared" si="75"/>
        <v>0</v>
      </c>
      <c r="T162" s="41"/>
      <c r="U162" s="43">
        <v>6600</v>
      </c>
      <c r="V162" s="42">
        <f t="shared" si="76"/>
        <v>7465.92</v>
      </c>
      <c r="W162" s="35"/>
      <c r="X162" s="36">
        <v>88300.800000000003</v>
      </c>
      <c r="Y162" s="24">
        <f t="shared" si="77"/>
        <v>16777.151999999998</v>
      </c>
      <c r="Z162" s="25">
        <f t="shared" si="78"/>
        <v>105077.952</v>
      </c>
      <c r="AA162" s="37">
        <v>81760</v>
      </c>
      <c r="AB162" s="24">
        <f t="shared" si="79"/>
        <v>15534.4</v>
      </c>
      <c r="AC162" s="38">
        <f t="shared" si="80"/>
        <v>97294.399999999994</v>
      </c>
      <c r="AD162" s="36">
        <v>73000</v>
      </c>
      <c r="AE162" s="24">
        <f t="shared" si="81"/>
        <v>13870</v>
      </c>
      <c r="AF162" s="25">
        <f t="shared" si="82"/>
        <v>86870</v>
      </c>
      <c r="AH162" s="44">
        <f t="shared" si="83"/>
        <v>62631.68</v>
      </c>
      <c r="AJ162" s="45">
        <f t="shared" si="67"/>
        <v>8.4896484848484857</v>
      </c>
      <c r="AL162" s="5">
        <f t="shared" si="84"/>
        <v>25324.131686033652</v>
      </c>
      <c r="AM162" s="5">
        <f t="shared" si="85"/>
        <v>99939.228313966349</v>
      </c>
      <c r="AN162" s="5" t="str">
        <f t="shared" si="86"/>
        <v/>
      </c>
      <c r="AO162" s="5">
        <f t="shared" si="87"/>
        <v>88300.800000000003</v>
      </c>
      <c r="AP162" s="5">
        <f t="shared" si="88"/>
        <v>81760</v>
      </c>
      <c r="AQ162" s="5">
        <f t="shared" si="89"/>
        <v>73000</v>
      </c>
      <c r="AS162" s="39">
        <f t="shared" si="90"/>
        <v>73000</v>
      </c>
      <c r="AT162" s="5">
        <f t="shared" si="91"/>
        <v>62631.68</v>
      </c>
      <c r="AU162" s="5">
        <f t="shared" si="92"/>
        <v>7465.92</v>
      </c>
      <c r="AV162" s="5">
        <f t="shared" si="93"/>
        <v>44537.714634078831</v>
      </c>
      <c r="AW162" s="5">
        <f t="shared" si="94"/>
        <v>37307.548313966348</v>
      </c>
      <c r="AX162" s="51">
        <f t="shared" si="95"/>
        <v>0.59566577671182297</v>
      </c>
      <c r="AZ162" s="39">
        <f t="shared" si="96"/>
        <v>44538</v>
      </c>
      <c r="BA162" s="5">
        <f t="shared" si="97"/>
        <v>8462</v>
      </c>
      <c r="BB162" s="40">
        <f t="shared" si="98"/>
        <v>53000</v>
      </c>
    </row>
    <row r="163" spans="1:54" ht="30" customHeight="1" x14ac:dyDescent="0.25">
      <c r="A163" s="7">
        <v>161</v>
      </c>
      <c r="B163" s="9" t="s">
        <v>164</v>
      </c>
      <c r="C163" s="1" t="s">
        <v>2</v>
      </c>
      <c r="D163" s="13"/>
      <c r="E163" s="28">
        <v>0</v>
      </c>
      <c r="F163" s="26">
        <f t="shared" si="68"/>
        <v>0</v>
      </c>
      <c r="G163" s="27">
        <f t="shared" si="69"/>
        <v>0</v>
      </c>
      <c r="H163" s="18"/>
      <c r="I163" s="29">
        <v>0</v>
      </c>
      <c r="J163" s="11">
        <f t="shared" si="70"/>
        <v>0</v>
      </c>
      <c r="K163" s="19">
        <f t="shared" si="71"/>
        <v>0</v>
      </c>
      <c r="L163" s="18"/>
      <c r="M163" s="29">
        <v>0</v>
      </c>
      <c r="N163" s="11">
        <f t="shared" si="72"/>
        <v>0</v>
      </c>
      <c r="O163" s="19">
        <f t="shared" si="73"/>
        <v>0</v>
      </c>
      <c r="P163" s="20"/>
      <c r="Q163" s="23">
        <f t="shared" si="66"/>
        <v>0</v>
      </c>
      <c r="R163" s="24">
        <f t="shared" si="74"/>
        <v>0</v>
      </c>
      <c r="S163" s="33">
        <f t="shared" si="75"/>
        <v>0</v>
      </c>
      <c r="T163" s="41"/>
      <c r="U163" s="43">
        <v>10000</v>
      </c>
      <c r="V163" s="42">
        <f t="shared" si="76"/>
        <v>11312</v>
      </c>
      <c r="W163" s="35"/>
      <c r="X163" s="36">
        <v>20563.2</v>
      </c>
      <c r="Y163" s="24">
        <f t="shared" si="77"/>
        <v>3907.0079999999998</v>
      </c>
      <c r="Z163" s="25">
        <f t="shared" si="78"/>
        <v>24470.207999999999</v>
      </c>
      <c r="AA163" s="37">
        <v>19040</v>
      </c>
      <c r="AB163" s="24">
        <f t="shared" si="79"/>
        <v>3617.6</v>
      </c>
      <c r="AC163" s="38">
        <f t="shared" si="80"/>
        <v>22657.599999999999</v>
      </c>
      <c r="AD163" s="36">
        <v>17000</v>
      </c>
      <c r="AE163" s="24">
        <f t="shared" si="81"/>
        <v>3230</v>
      </c>
      <c r="AF163" s="25">
        <f t="shared" si="82"/>
        <v>20230</v>
      </c>
      <c r="AH163" s="44">
        <f t="shared" si="83"/>
        <v>16978.8</v>
      </c>
      <c r="AJ163" s="45">
        <f t="shared" si="67"/>
        <v>0.69787999999999994</v>
      </c>
      <c r="AL163" s="5">
        <f t="shared" si="84"/>
        <v>12928.716030500107</v>
      </c>
      <c r="AM163" s="5">
        <f t="shared" si="85"/>
        <v>21028.883969499893</v>
      </c>
      <c r="AN163" s="5" t="str">
        <f t="shared" si="86"/>
        <v/>
      </c>
      <c r="AO163" s="5">
        <f t="shared" si="87"/>
        <v>20563.2</v>
      </c>
      <c r="AP163" s="5">
        <f t="shared" si="88"/>
        <v>19040</v>
      </c>
      <c r="AQ163" s="5">
        <f t="shared" si="89"/>
        <v>17000</v>
      </c>
      <c r="AS163" s="39">
        <f t="shared" si="90"/>
        <v>17000</v>
      </c>
      <c r="AT163" s="5">
        <f t="shared" si="91"/>
        <v>16978.8</v>
      </c>
      <c r="AU163" s="5">
        <f t="shared" si="92"/>
        <v>11312</v>
      </c>
      <c r="AV163" s="5">
        <f t="shared" si="93"/>
        <v>16564.811201759927</v>
      </c>
      <c r="AW163" s="5">
        <f t="shared" si="94"/>
        <v>4050.0839694998926</v>
      </c>
      <c r="AX163" s="51">
        <f t="shared" si="95"/>
        <v>0.23853770404857191</v>
      </c>
      <c r="AZ163" s="39">
        <f t="shared" si="96"/>
        <v>16565</v>
      </c>
      <c r="BA163" s="5">
        <f t="shared" si="97"/>
        <v>3147</v>
      </c>
      <c r="BB163" s="40">
        <f t="shared" si="98"/>
        <v>19712</v>
      </c>
    </row>
    <row r="164" spans="1:54" ht="30" customHeight="1" x14ac:dyDescent="0.25">
      <c r="A164" s="7">
        <v>162</v>
      </c>
      <c r="B164" s="9" t="s">
        <v>165</v>
      </c>
      <c r="C164" s="1" t="s">
        <v>2</v>
      </c>
      <c r="D164" s="13"/>
      <c r="E164" s="28">
        <v>0</v>
      </c>
      <c r="F164" s="26">
        <f t="shared" si="68"/>
        <v>0</v>
      </c>
      <c r="G164" s="27">
        <f t="shared" si="69"/>
        <v>0</v>
      </c>
      <c r="H164" s="18"/>
      <c r="I164" s="29">
        <v>0</v>
      </c>
      <c r="J164" s="11">
        <f t="shared" si="70"/>
        <v>0</v>
      </c>
      <c r="K164" s="19">
        <f t="shared" si="71"/>
        <v>0</v>
      </c>
      <c r="L164" s="18"/>
      <c r="M164" s="29">
        <v>0</v>
      </c>
      <c r="N164" s="11">
        <f t="shared" si="72"/>
        <v>0</v>
      </c>
      <c r="O164" s="19">
        <f t="shared" si="73"/>
        <v>0</v>
      </c>
      <c r="P164" s="20"/>
      <c r="Q164" s="23">
        <f t="shared" si="66"/>
        <v>0</v>
      </c>
      <c r="R164" s="24">
        <f t="shared" si="74"/>
        <v>0</v>
      </c>
      <c r="S164" s="33">
        <f t="shared" si="75"/>
        <v>0</v>
      </c>
      <c r="T164" s="41"/>
      <c r="U164" s="43">
        <v>69870</v>
      </c>
      <c r="V164" s="42">
        <f t="shared" si="76"/>
        <v>79036.944000000003</v>
      </c>
      <c r="W164" s="35"/>
      <c r="X164" s="36">
        <v>206115.84</v>
      </c>
      <c r="Y164" s="24">
        <f t="shared" si="77"/>
        <v>39162.009599999998</v>
      </c>
      <c r="Z164" s="25">
        <f t="shared" si="78"/>
        <v>245277.84959999999</v>
      </c>
      <c r="AA164" s="37">
        <v>190848</v>
      </c>
      <c r="AB164" s="24">
        <f t="shared" si="79"/>
        <v>36261.120000000003</v>
      </c>
      <c r="AC164" s="38">
        <f t="shared" si="80"/>
        <v>227109.12</v>
      </c>
      <c r="AD164" s="36">
        <v>170000</v>
      </c>
      <c r="AE164" s="24">
        <f t="shared" si="81"/>
        <v>32300</v>
      </c>
      <c r="AF164" s="25">
        <f t="shared" si="82"/>
        <v>202300</v>
      </c>
      <c r="AH164" s="44">
        <f t="shared" si="83"/>
        <v>161500.196</v>
      </c>
      <c r="AJ164" s="45">
        <f t="shared" si="67"/>
        <v>1.3114383283240303</v>
      </c>
      <c r="AL164" s="5">
        <f t="shared" si="84"/>
        <v>104566.65612641556</v>
      </c>
      <c r="AM164" s="5">
        <f t="shared" si="85"/>
        <v>218433.73587358443</v>
      </c>
      <c r="AN164" s="5" t="str">
        <f t="shared" si="86"/>
        <v/>
      </c>
      <c r="AO164" s="5">
        <f t="shared" si="87"/>
        <v>206115.84</v>
      </c>
      <c r="AP164" s="5">
        <f t="shared" si="88"/>
        <v>190848</v>
      </c>
      <c r="AQ164" s="5">
        <f t="shared" si="89"/>
        <v>170000</v>
      </c>
      <c r="AS164" s="39">
        <f t="shared" si="90"/>
        <v>170000</v>
      </c>
      <c r="AT164" s="5">
        <f t="shared" si="91"/>
        <v>161500.196</v>
      </c>
      <c r="AU164" s="5">
        <f t="shared" si="92"/>
        <v>79036.944000000003</v>
      </c>
      <c r="AV164" s="5">
        <f t="shared" si="93"/>
        <v>151624.54502176266</v>
      </c>
      <c r="AW164" s="5">
        <f t="shared" si="94"/>
        <v>56933.539873584428</v>
      </c>
      <c r="AX164" s="51">
        <f t="shared" si="95"/>
        <v>0.35252923082263277</v>
      </c>
      <c r="AZ164" s="39">
        <f t="shared" si="96"/>
        <v>151625</v>
      </c>
      <c r="BA164" s="5">
        <f t="shared" si="97"/>
        <v>28809</v>
      </c>
      <c r="BB164" s="40">
        <f t="shared" si="98"/>
        <v>180434</v>
      </c>
    </row>
    <row r="165" spans="1:54" ht="30" customHeight="1" x14ac:dyDescent="0.25">
      <c r="A165" s="7">
        <v>163</v>
      </c>
      <c r="B165" s="9" t="s">
        <v>166</v>
      </c>
      <c r="C165" s="1" t="s">
        <v>2</v>
      </c>
      <c r="D165" s="13"/>
      <c r="E165" s="28">
        <v>0</v>
      </c>
      <c r="F165" s="26">
        <f t="shared" si="68"/>
        <v>0</v>
      </c>
      <c r="G165" s="27">
        <f t="shared" si="69"/>
        <v>0</v>
      </c>
      <c r="H165" s="18"/>
      <c r="I165" s="29">
        <v>0</v>
      </c>
      <c r="J165" s="11">
        <f t="shared" si="70"/>
        <v>0</v>
      </c>
      <c r="K165" s="19">
        <f t="shared" si="71"/>
        <v>0</v>
      </c>
      <c r="L165" s="18"/>
      <c r="M165" s="29">
        <v>0</v>
      </c>
      <c r="N165" s="11">
        <f t="shared" si="72"/>
        <v>0</v>
      </c>
      <c r="O165" s="19">
        <f t="shared" si="73"/>
        <v>0</v>
      </c>
      <c r="P165" s="20"/>
      <c r="Q165" s="23">
        <f t="shared" si="66"/>
        <v>0</v>
      </c>
      <c r="R165" s="24">
        <f t="shared" si="74"/>
        <v>0</v>
      </c>
      <c r="S165" s="33">
        <f t="shared" si="75"/>
        <v>0</v>
      </c>
      <c r="T165" s="41"/>
      <c r="U165" s="43">
        <v>1500</v>
      </c>
      <c r="V165" s="42">
        <f t="shared" si="76"/>
        <v>1696.8</v>
      </c>
      <c r="W165" s="35"/>
      <c r="X165" s="36">
        <v>4354.5600000000004</v>
      </c>
      <c r="Y165" s="24">
        <f t="shared" si="77"/>
        <v>827.36640000000011</v>
      </c>
      <c r="Z165" s="25">
        <f t="shared" si="78"/>
        <v>5181.9264000000003</v>
      </c>
      <c r="AA165" s="37">
        <v>4032</v>
      </c>
      <c r="AB165" s="24">
        <f t="shared" si="79"/>
        <v>766.08</v>
      </c>
      <c r="AC165" s="38">
        <f t="shared" si="80"/>
        <v>4798.08</v>
      </c>
      <c r="AD165" s="36">
        <v>3600</v>
      </c>
      <c r="AE165" s="24">
        <f t="shared" si="81"/>
        <v>684</v>
      </c>
      <c r="AF165" s="25">
        <f t="shared" si="82"/>
        <v>4284</v>
      </c>
      <c r="AH165" s="44">
        <f t="shared" si="83"/>
        <v>3420.84</v>
      </c>
      <c r="AJ165" s="45">
        <f t="shared" si="67"/>
        <v>1.2805600000000001</v>
      </c>
      <c r="AL165" s="5">
        <f t="shared" si="84"/>
        <v>2230.6352821468063</v>
      </c>
      <c r="AM165" s="5">
        <f t="shared" si="85"/>
        <v>4611.044717853194</v>
      </c>
      <c r="AN165" s="5" t="str">
        <f t="shared" si="86"/>
        <v/>
      </c>
      <c r="AO165" s="5">
        <f t="shared" si="87"/>
        <v>4354.5600000000004</v>
      </c>
      <c r="AP165" s="5">
        <f t="shared" si="88"/>
        <v>4032</v>
      </c>
      <c r="AQ165" s="5">
        <f t="shared" si="89"/>
        <v>3600</v>
      </c>
      <c r="AS165" s="39">
        <f t="shared" si="90"/>
        <v>3600</v>
      </c>
      <c r="AT165" s="5">
        <f t="shared" si="91"/>
        <v>3420.84</v>
      </c>
      <c r="AU165" s="5">
        <f t="shared" si="92"/>
        <v>1696.8</v>
      </c>
      <c r="AV165" s="5">
        <f t="shared" si="93"/>
        <v>3218.0996614939022</v>
      </c>
      <c r="AW165" s="5">
        <f t="shared" si="94"/>
        <v>1190.2047178531936</v>
      </c>
      <c r="AX165" s="51">
        <f t="shared" si="95"/>
        <v>0.34792761948912942</v>
      </c>
      <c r="AZ165" s="39">
        <f t="shared" si="96"/>
        <v>3218</v>
      </c>
      <c r="BA165" s="5">
        <f t="shared" si="97"/>
        <v>611</v>
      </c>
      <c r="BB165" s="40">
        <f t="shared" si="98"/>
        <v>3829</v>
      </c>
    </row>
    <row r="166" spans="1:54" ht="30" customHeight="1" x14ac:dyDescent="0.25">
      <c r="A166" s="7">
        <v>164</v>
      </c>
      <c r="B166" s="9" t="s">
        <v>167</v>
      </c>
      <c r="C166" s="1" t="s">
        <v>2</v>
      </c>
      <c r="D166" s="13"/>
      <c r="E166" s="28">
        <v>0</v>
      </c>
      <c r="F166" s="26">
        <f t="shared" si="68"/>
        <v>0</v>
      </c>
      <c r="G166" s="27">
        <f t="shared" si="69"/>
        <v>0</v>
      </c>
      <c r="H166" s="18"/>
      <c r="I166" s="29">
        <v>0</v>
      </c>
      <c r="J166" s="11">
        <f t="shared" si="70"/>
        <v>0</v>
      </c>
      <c r="K166" s="19">
        <f t="shared" si="71"/>
        <v>0</v>
      </c>
      <c r="L166" s="18"/>
      <c r="M166" s="29">
        <v>0</v>
      </c>
      <c r="N166" s="11">
        <f t="shared" si="72"/>
        <v>0</v>
      </c>
      <c r="O166" s="19">
        <f t="shared" si="73"/>
        <v>0</v>
      </c>
      <c r="P166" s="20"/>
      <c r="Q166" s="23">
        <f t="shared" si="66"/>
        <v>0</v>
      </c>
      <c r="R166" s="24">
        <f t="shared" si="74"/>
        <v>0</v>
      </c>
      <c r="S166" s="33">
        <f t="shared" si="75"/>
        <v>0</v>
      </c>
      <c r="T166" s="41"/>
      <c r="U166" s="43">
        <v>1350</v>
      </c>
      <c r="V166" s="42">
        <f t="shared" si="76"/>
        <v>1527.12</v>
      </c>
      <c r="W166" s="35"/>
      <c r="X166" s="36">
        <v>4596.4799999999996</v>
      </c>
      <c r="Y166" s="24">
        <f t="shared" si="77"/>
        <v>873.33119999999997</v>
      </c>
      <c r="Z166" s="25">
        <f t="shared" si="78"/>
        <v>5469.8111999999992</v>
      </c>
      <c r="AA166" s="37">
        <v>4256</v>
      </c>
      <c r="AB166" s="24">
        <f t="shared" si="79"/>
        <v>808.64</v>
      </c>
      <c r="AC166" s="38">
        <f t="shared" si="80"/>
        <v>5064.6400000000003</v>
      </c>
      <c r="AD166" s="36">
        <v>3800</v>
      </c>
      <c r="AE166" s="24">
        <f t="shared" si="81"/>
        <v>722</v>
      </c>
      <c r="AF166" s="25">
        <f t="shared" si="82"/>
        <v>4522</v>
      </c>
      <c r="AH166" s="44">
        <f t="shared" si="83"/>
        <v>3544.8999999999996</v>
      </c>
      <c r="AJ166" s="45">
        <f t="shared" si="67"/>
        <v>1.6258518518518517</v>
      </c>
      <c r="AL166" s="5">
        <f t="shared" si="84"/>
        <v>2160.703982474543</v>
      </c>
      <c r="AM166" s="5">
        <f t="shared" si="85"/>
        <v>4929.0960175254568</v>
      </c>
      <c r="AN166" s="5" t="str">
        <f t="shared" si="86"/>
        <v/>
      </c>
      <c r="AO166" s="5">
        <f t="shared" si="87"/>
        <v>4596.4799999999996</v>
      </c>
      <c r="AP166" s="5">
        <f t="shared" si="88"/>
        <v>4256</v>
      </c>
      <c r="AQ166" s="5">
        <f t="shared" si="89"/>
        <v>3800</v>
      </c>
      <c r="AS166" s="39">
        <f t="shared" si="90"/>
        <v>3800</v>
      </c>
      <c r="AT166" s="5">
        <f t="shared" si="91"/>
        <v>3544.8999999999996</v>
      </c>
      <c r="AU166" s="5">
        <f t="shared" si="92"/>
        <v>1527.12</v>
      </c>
      <c r="AV166" s="5">
        <f t="shared" si="93"/>
        <v>3264.1562450141223</v>
      </c>
      <c r="AW166" s="5">
        <f t="shared" si="94"/>
        <v>1384.1960175254567</v>
      </c>
      <c r="AX166" s="51">
        <f t="shared" si="95"/>
        <v>0.3904753357007128</v>
      </c>
      <c r="AZ166" s="39">
        <f t="shared" si="96"/>
        <v>3264</v>
      </c>
      <c r="BA166" s="5">
        <f t="shared" si="97"/>
        <v>620</v>
      </c>
      <c r="BB166" s="40">
        <f t="shared" si="98"/>
        <v>3884</v>
      </c>
    </row>
    <row r="167" spans="1:54" ht="30" customHeight="1" x14ac:dyDescent="0.25">
      <c r="A167" s="7">
        <v>165</v>
      </c>
      <c r="B167" s="9" t="s">
        <v>168</v>
      </c>
      <c r="C167" s="1" t="s">
        <v>2</v>
      </c>
      <c r="D167" s="13"/>
      <c r="E167" s="28">
        <v>0</v>
      </c>
      <c r="F167" s="26">
        <f t="shared" si="68"/>
        <v>0</v>
      </c>
      <c r="G167" s="27">
        <f t="shared" si="69"/>
        <v>0</v>
      </c>
      <c r="H167" s="18"/>
      <c r="I167" s="29">
        <v>0</v>
      </c>
      <c r="J167" s="11">
        <f t="shared" si="70"/>
        <v>0</v>
      </c>
      <c r="K167" s="19">
        <f t="shared" si="71"/>
        <v>0</v>
      </c>
      <c r="L167" s="18"/>
      <c r="M167" s="29">
        <v>0</v>
      </c>
      <c r="N167" s="11">
        <f t="shared" si="72"/>
        <v>0</v>
      </c>
      <c r="O167" s="19">
        <f t="shared" si="73"/>
        <v>0</v>
      </c>
      <c r="P167" s="20"/>
      <c r="Q167" s="23">
        <f t="shared" si="66"/>
        <v>0</v>
      </c>
      <c r="R167" s="24">
        <f t="shared" si="74"/>
        <v>0</v>
      </c>
      <c r="S167" s="33">
        <f t="shared" si="75"/>
        <v>0</v>
      </c>
      <c r="T167" s="41"/>
      <c r="U167" s="43">
        <v>5882</v>
      </c>
      <c r="V167" s="42">
        <f t="shared" si="76"/>
        <v>6653.7183999999997</v>
      </c>
      <c r="W167" s="35"/>
      <c r="X167" s="36">
        <v>20563.2</v>
      </c>
      <c r="Y167" s="24">
        <f t="shared" si="77"/>
        <v>3907.0079999999998</v>
      </c>
      <c r="Z167" s="25">
        <f t="shared" si="78"/>
        <v>24470.207999999999</v>
      </c>
      <c r="AA167" s="37">
        <v>19040</v>
      </c>
      <c r="AB167" s="24">
        <f t="shared" si="79"/>
        <v>3617.6</v>
      </c>
      <c r="AC167" s="38">
        <f t="shared" si="80"/>
        <v>22657.599999999999</v>
      </c>
      <c r="AD167" s="36">
        <v>17000</v>
      </c>
      <c r="AE167" s="24">
        <f t="shared" si="81"/>
        <v>3230</v>
      </c>
      <c r="AF167" s="25">
        <f t="shared" si="82"/>
        <v>20230</v>
      </c>
      <c r="AH167" s="44">
        <f t="shared" si="83"/>
        <v>15814.229600000001</v>
      </c>
      <c r="AJ167" s="45">
        <f t="shared" si="67"/>
        <v>1.6885803468208094</v>
      </c>
      <c r="AL167" s="5">
        <f t="shared" si="84"/>
        <v>9535.1815983670058</v>
      </c>
      <c r="AM167" s="5">
        <f t="shared" si="85"/>
        <v>22093.277601632995</v>
      </c>
      <c r="AN167" s="5" t="str">
        <f t="shared" si="86"/>
        <v/>
      </c>
      <c r="AO167" s="5">
        <f t="shared" si="87"/>
        <v>20563.2</v>
      </c>
      <c r="AP167" s="5">
        <f t="shared" si="88"/>
        <v>19040</v>
      </c>
      <c r="AQ167" s="5">
        <f t="shared" si="89"/>
        <v>17000</v>
      </c>
      <c r="AS167" s="39">
        <f t="shared" si="90"/>
        <v>17000</v>
      </c>
      <c r="AT167" s="5">
        <f t="shared" si="91"/>
        <v>15814.229600000001</v>
      </c>
      <c r="AU167" s="5">
        <f t="shared" si="92"/>
        <v>6653.7183999999997</v>
      </c>
      <c r="AV167" s="5">
        <f t="shared" si="93"/>
        <v>14506.670455418436</v>
      </c>
      <c r="AW167" s="5">
        <f t="shared" si="94"/>
        <v>6279.0480016329939</v>
      </c>
      <c r="AX167" s="51">
        <f t="shared" si="95"/>
        <v>0.39705051466010038</v>
      </c>
      <c r="AZ167" s="39">
        <f t="shared" si="96"/>
        <v>14507</v>
      </c>
      <c r="BA167" s="5">
        <f t="shared" si="97"/>
        <v>2756</v>
      </c>
      <c r="BB167" s="40">
        <f t="shared" si="98"/>
        <v>17263</v>
      </c>
    </row>
    <row r="168" spans="1:54" ht="30" customHeight="1" x14ac:dyDescent="0.25">
      <c r="A168" s="7">
        <v>166</v>
      </c>
      <c r="B168" s="9" t="s">
        <v>169</v>
      </c>
      <c r="C168" s="1" t="s">
        <v>2</v>
      </c>
      <c r="D168" s="13"/>
      <c r="E168" s="28">
        <v>0</v>
      </c>
      <c r="F168" s="26">
        <f t="shared" si="68"/>
        <v>0</v>
      </c>
      <c r="G168" s="27">
        <f t="shared" si="69"/>
        <v>0</v>
      </c>
      <c r="H168" s="18"/>
      <c r="I168" s="29">
        <v>0</v>
      </c>
      <c r="J168" s="11">
        <f t="shared" si="70"/>
        <v>0</v>
      </c>
      <c r="K168" s="19">
        <f t="shared" si="71"/>
        <v>0</v>
      </c>
      <c r="L168" s="18"/>
      <c r="M168" s="29">
        <v>0</v>
      </c>
      <c r="N168" s="11">
        <f t="shared" si="72"/>
        <v>0</v>
      </c>
      <c r="O168" s="19">
        <f t="shared" si="73"/>
        <v>0</v>
      </c>
      <c r="P168" s="20"/>
      <c r="Q168" s="23">
        <f t="shared" si="66"/>
        <v>0</v>
      </c>
      <c r="R168" s="24">
        <f t="shared" si="74"/>
        <v>0</v>
      </c>
      <c r="S168" s="33">
        <f t="shared" si="75"/>
        <v>0</v>
      </c>
      <c r="T168" s="41"/>
      <c r="U168" s="43">
        <v>15054</v>
      </c>
      <c r="V168" s="42">
        <f t="shared" si="76"/>
        <v>17029.084800000001</v>
      </c>
      <c r="W168" s="35"/>
      <c r="X168" s="36">
        <v>43303.68</v>
      </c>
      <c r="Y168" s="24">
        <f t="shared" si="77"/>
        <v>8227.6992000000009</v>
      </c>
      <c r="Z168" s="25">
        <f t="shared" si="78"/>
        <v>51531.379200000003</v>
      </c>
      <c r="AA168" s="37">
        <v>40096</v>
      </c>
      <c r="AB168" s="24">
        <f t="shared" si="79"/>
        <v>7618.24</v>
      </c>
      <c r="AC168" s="38">
        <f t="shared" si="80"/>
        <v>47714.239999999998</v>
      </c>
      <c r="AD168" s="36">
        <v>35800</v>
      </c>
      <c r="AE168" s="24">
        <f t="shared" si="81"/>
        <v>6802</v>
      </c>
      <c r="AF168" s="25">
        <f t="shared" si="82"/>
        <v>42602</v>
      </c>
      <c r="AH168" s="44">
        <f t="shared" si="83"/>
        <v>34057.191200000001</v>
      </c>
      <c r="AJ168" s="45">
        <f t="shared" si="67"/>
        <v>1.2623350073070281</v>
      </c>
      <c r="AL168" s="5">
        <f t="shared" si="84"/>
        <v>22296.259307578075</v>
      </c>
      <c r="AM168" s="5">
        <f t="shared" si="85"/>
        <v>45818.123092421927</v>
      </c>
      <c r="AN168" s="5" t="str">
        <f t="shared" si="86"/>
        <v/>
      </c>
      <c r="AO168" s="5">
        <f t="shared" si="87"/>
        <v>43303.68</v>
      </c>
      <c r="AP168" s="5">
        <f t="shared" si="88"/>
        <v>40096</v>
      </c>
      <c r="AQ168" s="5">
        <f t="shared" si="89"/>
        <v>35800</v>
      </c>
      <c r="AS168" s="39">
        <f t="shared" si="90"/>
        <v>35800</v>
      </c>
      <c r="AT168" s="5">
        <f t="shared" si="91"/>
        <v>34057.191200000001</v>
      </c>
      <c r="AU168" s="5">
        <f t="shared" si="92"/>
        <v>17029.084800000001</v>
      </c>
      <c r="AV168" s="5">
        <f t="shared" si="93"/>
        <v>32075.619075412043</v>
      </c>
      <c r="AW168" s="5">
        <f t="shared" si="94"/>
        <v>11760.931892421928</v>
      </c>
      <c r="AX168" s="51">
        <f t="shared" si="95"/>
        <v>0.34532888585427229</v>
      </c>
      <c r="AZ168" s="39">
        <f t="shared" si="96"/>
        <v>32076</v>
      </c>
      <c r="BA168" s="5">
        <f t="shared" si="97"/>
        <v>6094</v>
      </c>
      <c r="BB168" s="40">
        <f t="shared" si="98"/>
        <v>38170</v>
      </c>
    </row>
    <row r="169" spans="1:54" ht="30" customHeight="1" x14ac:dyDescent="0.25">
      <c r="A169" s="7">
        <v>167</v>
      </c>
      <c r="B169" s="9" t="s">
        <v>170</v>
      </c>
      <c r="C169" s="1" t="s">
        <v>2</v>
      </c>
      <c r="D169" s="13"/>
      <c r="E169" s="28">
        <v>0</v>
      </c>
      <c r="F169" s="26">
        <f t="shared" si="68"/>
        <v>0</v>
      </c>
      <c r="G169" s="27">
        <f t="shared" si="69"/>
        <v>0</v>
      </c>
      <c r="H169" s="18"/>
      <c r="I169" s="29">
        <v>0</v>
      </c>
      <c r="J169" s="11">
        <f t="shared" si="70"/>
        <v>0</v>
      </c>
      <c r="K169" s="19">
        <f t="shared" si="71"/>
        <v>0</v>
      </c>
      <c r="L169" s="18"/>
      <c r="M169" s="29">
        <v>0</v>
      </c>
      <c r="N169" s="11">
        <f t="shared" si="72"/>
        <v>0</v>
      </c>
      <c r="O169" s="19">
        <f t="shared" si="73"/>
        <v>0</v>
      </c>
      <c r="P169" s="20"/>
      <c r="Q169" s="23">
        <f t="shared" si="66"/>
        <v>0</v>
      </c>
      <c r="R169" s="24">
        <f t="shared" si="74"/>
        <v>0</v>
      </c>
      <c r="S169" s="33">
        <f t="shared" si="75"/>
        <v>0</v>
      </c>
      <c r="T169" s="41"/>
      <c r="U169" s="43">
        <v>21806</v>
      </c>
      <c r="V169" s="42">
        <f t="shared" si="76"/>
        <v>24666.947199999999</v>
      </c>
      <c r="W169" s="35"/>
      <c r="X169" s="36">
        <v>100396.8</v>
      </c>
      <c r="Y169" s="24">
        <f t="shared" si="77"/>
        <v>19075.392</v>
      </c>
      <c r="Z169" s="25">
        <f t="shared" si="78"/>
        <v>119472.19200000001</v>
      </c>
      <c r="AA169" s="37">
        <v>92960</v>
      </c>
      <c r="AB169" s="24">
        <f t="shared" si="79"/>
        <v>17662.400000000001</v>
      </c>
      <c r="AC169" s="38">
        <f t="shared" si="80"/>
        <v>110622.39999999999</v>
      </c>
      <c r="AD169" s="36">
        <v>83000</v>
      </c>
      <c r="AE169" s="24">
        <f t="shared" si="81"/>
        <v>15770</v>
      </c>
      <c r="AF169" s="25">
        <f t="shared" si="82"/>
        <v>98770</v>
      </c>
      <c r="AH169" s="44">
        <f t="shared" si="83"/>
        <v>75255.936799999996</v>
      </c>
      <c r="AJ169" s="45">
        <f t="shared" si="67"/>
        <v>2.4511573328441711</v>
      </c>
      <c r="AL169" s="5">
        <f t="shared" si="84"/>
        <v>40785.112228945662</v>
      </c>
      <c r="AM169" s="5">
        <f t="shared" si="85"/>
        <v>109726.76137105434</v>
      </c>
      <c r="AN169" s="5" t="str">
        <f t="shared" si="86"/>
        <v/>
      </c>
      <c r="AO169" s="5">
        <f t="shared" si="87"/>
        <v>100396.8</v>
      </c>
      <c r="AP169" s="5">
        <f t="shared" si="88"/>
        <v>92960</v>
      </c>
      <c r="AQ169" s="5">
        <f t="shared" si="89"/>
        <v>83000</v>
      </c>
      <c r="AS169" s="39">
        <f t="shared" si="90"/>
        <v>83000</v>
      </c>
      <c r="AT169" s="5">
        <f t="shared" si="91"/>
        <v>75255.936799999996</v>
      </c>
      <c r="AU169" s="5">
        <f t="shared" si="92"/>
        <v>24666.947199999999</v>
      </c>
      <c r="AV169" s="5">
        <f t="shared" si="93"/>
        <v>66115.360535154701</v>
      </c>
      <c r="AW169" s="5">
        <f t="shared" si="94"/>
        <v>34470.824571054334</v>
      </c>
      <c r="AX169" s="51">
        <f t="shared" si="95"/>
        <v>0.4580479100627492</v>
      </c>
      <c r="AZ169" s="39">
        <f t="shared" si="96"/>
        <v>66115</v>
      </c>
      <c r="BA169" s="5">
        <f t="shared" si="97"/>
        <v>12562</v>
      </c>
      <c r="BB169" s="40">
        <f t="shared" si="98"/>
        <v>78677</v>
      </c>
    </row>
    <row r="170" spans="1:54" ht="30" customHeight="1" x14ac:dyDescent="0.25">
      <c r="A170" s="7">
        <v>168</v>
      </c>
      <c r="B170" s="9" t="s">
        <v>171</v>
      </c>
      <c r="C170" s="1" t="s">
        <v>2</v>
      </c>
      <c r="D170" s="13"/>
      <c r="E170" s="28">
        <v>0</v>
      </c>
      <c r="F170" s="26">
        <f t="shared" si="68"/>
        <v>0</v>
      </c>
      <c r="G170" s="27">
        <f t="shared" si="69"/>
        <v>0</v>
      </c>
      <c r="H170" s="18"/>
      <c r="I170" s="29">
        <v>0</v>
      </c>
      <c r="J170" s="11">
        <f t="shared" si="70"/>
        <v>0</v>
      </c>
      <c r="K170" s="19">
        <f t="shared" si="71"/>
        <v>0</v>
      </c>
      <c r="L170" s="18"/>
      <c r="M170" s="29">
        <v>0</v>
      </c>
      <c r="N170" s="11">
        <f t="shared" si="72"/>
        <v>0</v>
      </c>
      <c r="O170" s="19">
        <f t="shared" si="73"/>
        <v>0</v>
      </c>
      <c r="P170" s="20"/>
      <c r="Q170" s="23">
        <f t="shared" si="66"/>
        <v>0</v>
      </c>
      <c r="R170" s="24">
        <f t="shared" si="74"/>
        <v>0</v>
      </c>
      <c r="S170" s="33">
        <f t="shared" si="75"/>
        <v>0</v>
      </c>
      <c r="T170" s="41"/>
      <c r="U170" s="43">
        <v>3241</v>
      </c>
      <c r="V170" s="42">
        <f t="shared" si="76"/>
        <v>3666.2192</v>
      </c>
      <c r="W170" s="35"/>
      <c r="X170" s="36">
        <v>6531.84</v>
      </c>
      <c r="Y170" s="24">
        <f t="shared" si="77"/>
        <v>1241.0496000000001</v>
      </c>
      <c r="Z170" s="25">
        <f t="shared" si="78"/>
        <v>7772.8896000000004</v>
      </c>
      <c r="AA170" s="37">
        <v>6048</v>
      </c>
      <c r="AB170" s="24">
        <f t="shared" si="79"/>
        <v>1149.1199999999999</v>
      </c>
      <c r="AC170" s="38">
        <f t="shared" si="80"/>
        <v>7197.12</v>
      </c>
      <c r="AD170" s="36">
        <v>5400</v>
      </c>
      <c r="AE170" s="24">
        <f t="shared" si="81"/>
        <v>1026</v>
      </c>
      <c r="AF170" s="25">
        <f t="shared" si="82"/>
        <v>6426</v>
      </c>
      <c r="AH170" s="44">
        <f t="shared" si="83"/>
        <v>5411.5147999999999</v>
      </c>
      <c r="AJ170" s="45">
        <f t="shared" si="67"/>
        <v>0.66970527614933661</v>
      </c>
      <c r="AL170" s="5">
        <f t="shared" si="84"/>
        <v>4158.9931720333761</v>
      </c>
      <c r="AM170" s="5">
        <f t="shared" si="85"/>
        <v>6664.0364279666237</v>
      </c>
      <c r="AN170" s="5" t="str">
        <f t="shared" si="86"/>
        <v/>
      </c>
      <c r="AO170" s="5">
        <f t="shared" si="87"/>
        <v>6531.84</v>
      </c>
      <c r="AP170" s="5">
        <f t="shared" si="88"/>
        <v>6048</v>
      </c>
      <c r="AQ170" s="5">
        <f t="shared" si="89"/>
        <v>5400</v>
      </c>
      <c r="AS170" s="39">
        <f t="shared" si="90"/>
        <v>5400</v>
      </c>
      <c r="AT170" s="5">
        <f t="shared" si="91"/>
        <v>5411.5147999999999</v>
      </c>
      <c r="AU170" s="5">
        <f t="shared" si="92"/>
        <v>3666.2192</v>
      </c>
      <c r="AV170" s="5">
        <f t="shared" si="93"/>
        <v>5288.2852987104989</v>
      </c>
      <c r="AW170" s="5">
        <f t="shared" si="94"/>
        <v>1252.5216279666238</v>
      </c>
      <c r="AX170" s="51">
        <f t="shared" si="95"/>
        <v>0.2314549020482442</v>
      </c>
      <c r="AZ170" s="39">
        <f t="shared" si="96"/>
        <v>5288</v>
      </c>
      <c r="BA170" s="5">
        <f t="shared" si="97"/>
        <v>1005</v>
      </c>
      <c r="BB170" s="40">
        <f t="shared" si="98"/>
        <v>6293</v>
      </c>
    </row>
    <row r="171" spans="1:54" ht="30" customHeight="1" x14ac:dyDescent="0.25">
      <c r="A171" s="7">
        <v>169</v>
      </c>
      <c r="B171" s="9" t="s">
        <v>172</v>
      </c>
      <c r="C171" s="1" t="s">
        <v>2</v>
      </c>
      <c r="D171" s="13"/>
      <c r="E171" s="28">
        <v>0</v>
      </c>
      <c r="F171" s="26">
        <f t="shared" si="68"/>
        <v>0</v>
      </c>
      <c r="G171" s="27">
        <f t="shared" si="69"/>
        <v>0</v>
      </c>
      <c r="H171" s="18"/>
      <c r="I171" s="29">
        <v>0</v>
      </c>
      <c r="J171" s="11">
        <f t="shared" si="70"/>
        <v>0</v>
      </c>
      <c r="K171" s="19">
        <f t="shared" si="71"/>
        <v>0</v>
      </c>
      <c r="L171" s="18"/>
      <c r="M171" s="29">
        <v>0</v>
      </c>
      <c r="N171" s="11">
        <f t="shared" si="72"/>
        <v>0</v>
      </c>
      <c r="O171" s="19">
        <f t="shared" si="73"/>
        <v>0</v>
      </c>
      <c r="P171" s="20"/>
      <c r="Q171" s="23">
        <f t="shared" si="66"/>
        <v>0</v>
      </c>
      <c r="R171" s="24">
        <f t="shared" si="74"/>
        <v>0</v>
      </c>
      <c r="S171" s="33">
        <f t="shared" si="75"/>
        <v>0</v>
      </c>
      <c r="T171" s="41"/>
      <c r="U171" s="43">
        <v>1300</v>
      </c>
      <c r="V171" s="42">
        <f t="shared" si="76"/>
        <v>1470.56</v>
      </c>
      <c r="W171" s="35"/>
      <c r="X171" s="36">
        <v>4475.5200000000004</v>
      </c>
      <c r="Y171" s="24">
        <f t="shared" si="77"/>
        <v>850.3488000000001</v>
      </c>
      <c r="Z171" s="25">
        <f t="shared" si="78"/>
        <v>5325.8688000000002</v>
      </c>
      <c r="AA171" s="37">
        <v>4144</v>
      </c>
      <c r="AB171" s="24">
        <f t="shared" si="79"/>
        <v>787.36</v>
      </c>
      <c r="AC171" s="38">
        <f t="shared" si="80"/>
        <v>4931.3599999999997</v>
      </c>
      <c r="AD171" s="36">
        <v>3700</v>
      </c>
      <c r="AE171" s="24">
        <f t="shared" si="81"/>
        <v>703</v>
      </c>
      <c r="AF171" s="25">
        <f t="shared" si="82"/>
        <v>4403</v>
      </c>
      <c r="AH171" s="44">
        <f t="shared" si="83"/>
        <v>3447.52</v>
      </c>
      <c r="AJ171" s="45">
        <f t="shared" si="67"/>
        <v>1.6519384615384616</v>
      </c>
      <c r="AL171" s="5">
        <f t="shared" si="84"/>
        <v>2091.7932106111252</v>
      </c>
      <c r="AM171" s="5">
        <f t="shared" si="85"/>
        <v>4803.2467893888752</v>
      </c>
      <c r="AN171" s="5" t="str">
        <f t="shared" si="86"/>
        <v/>
      </c>
      <c r="AO171" s="5">
        <f t="shared" si="87"/>
        <v>4475.5200000000004</v>
      </c>
      <c r="AP171" s="5">
        <f t="shared" si="88"/>
        <v>4144</v>
      </c>
      <c r="AQ171" s="5">
        <f t="shared" si="89"/>
        <v>3700</v>
      </c>
      <c r="AS171" s="39">
        <f t="shared" si="90"/>
        <v>3700</v>
      </c>
      <c r="AT171" s="5">
        <f t="shared" si="91"/>
        <v>3447.52</v>
      </c>
      <c r="AU171" s="5">
        <f t="shared" si="92"/>
        <v>1470.56</v>
      </c>
      <c r="AV171" s="5">
        <f t="shared" si="93"/>
        <v>3169.4720802827242</v>
      </c>
      <c r="AW171" s="5">
        <f t="shared" si="94"/>
        <v>1355.7267893888747</v>
      </c>
      <c r="AX171" s="51">
        <f t="shared" si="95"/>
        <v>0.39324696865830355</v>
      </c>
      <c r="AZ171" s="39">
        <f t="shared" si="96"/>
        <v>3169</v>
      </c>
      <c r="BA171" s="5">
        <f t="shared" si="97"/>
        <v>602</v>
      </c>
      <c r="BB171" s="40">
        <f t="shared" si="98"/>
        <v>3771</v>
      </c>
    </row>
    <row r="172" spans="1:54" ht="30" customHeight="1" x14ac:dyDescent="0.25">
      <c r="A172" s="7">
        <v>170</v>
      </c>
      <c r="B172" s="9" t="s">
        <v>173</v>
      </c>
      <c r="C172" s="1" t="s">
        <v>2</v>
      </c>
      <c r="D172" s="13"/>
      <c r="E172" s="28">
        <v>0</v>
      </c>
      <c r="F172" s="26">
        <f t="shared" si="68"/>
        <v>0</v>
      </c>
      <c r="G172" s="27">
        <f t="shared" si="69"/>
        <v>0</v>
      </c>
      <c r="H172" s="18"/>
      <c r="I172" s="29">
        <v>0</v>
      </c>
      <c r="J172" s="11">
        <f t="shared" si="70"/>
        <v>0</v>
      </c>
      <c r="K172" s="19">
        <f t="shared" si="71"/>
        <v>0</v>
      </c>
      <c r="L172" s="18"/>
      <c r="M172" s="29">
        <v>0</v>
      </c>
      <c r="N172" s="11">
        <f t="shared" si="72"/>
        <v>0</v>
      </c>
      <c r="O172" s="19">
        <f t="shared" si="73"/>
        <v>0</v>
      </c>
      <c r="P172" s="20"/>
      <c r="Q172" s="23">
        <f t="shared" si="66"/>
        <v>0</v>
      </c>
      <c r="R172" s="24">
        <f t="shared" si="74"/>
        <v>0</v>
      </c>
      <c r="S172" s="33">
        <f t="shared" si="75"/>
        <v>0</v>
      </c>
      <c r="T172" s="41"/>
      <c r="U172" s="43">
        <v>1800</v>
      </c>
      <c r="V172" s="42">
        <f t="shared" si="76"/>
        <v>2036.16</v>
      </c>
      <c r="W172" s="35"/>
      <c r="X172" s="36">
        <v>6289.92</v>
      </c>
      <c r="Y172" s="24">
        <f t="shared" si="77"/>
        <v>1195.0847999999999</v>
      </c>
      <c r="Z172" s="25">
        <f t="shared" si="78"/>
        <v>7485.0047999999997</v>
      </c>
      <c r="AA172" s="37">
        <v>5824</v>
      </c>
      <c r="AB172" s="24">
        <f t="shared" si="79"/>
        <v>1106.56</v>
      </c>
      <c r="AC172" s="38">
        <f t="shared" si="80"/>
        <v>6930.5599999999995</v>
      </c>
      <c r="AD172" s="36">
        <v>5200</v>
      </c>
      <c r="AE172" s="24">
        <f t="shared" si="81"/>
        <v>988</v>
      </c>
      <c r="AF172" s="25">
        <f t="shared" si="82"/>
        <v>6188</v>
      </c>
      <c r="AH172" s="44">
        <f t="shared" si="83"/>
        <v>4837.5200000000004</v>
      </c>
      <c r="AJ172" s="45">
        <f t="shared" si="67"/>
        <v>1.6875111111111114</v>
      </c>
      <c r="AL172" s="5">
        <f t="shared" si="84"/>
        <v>2917.3101025842707</v>
      </c>
      <c r="AM172" s="5">
        <f t="shared" si="85"/>
        <v>6757.7298974157302</v>
      </c>
      <c r="AN172" s="5" t="str">
        <f t="shared" si="86"/>
        <v/>
      </c>
      <c r="AO172" s="5">
        <f t="shared" si="87"/>
        <v>6289.92</v>
      </c>
      <c r="AP172" s="5">
        <f t="shared" si="88"/>
        <v>5824</v>
      </c>
      <c r="AQ172" s="5">
        <f t="shared" si="89"/>
        <v>5200</v>
      </c>
      <c r="AS172" s="39">
        <f t="shared" si="90"/>
        <v>5200</v>
      </c>
      <c r="AT172" s="5">
        <f t="shared" si="91"/>
        <v>4837.5200000000004</v>
      </c>
      <c r="AU172" s="5">
        <f t="shared" si="92"/>
        <v>2036.16</v>
      </c>
      <c r="AV172" s="5">
        <f t="shared" si="93"/>
        <v>4437.8276664118812</v>
      </c>
      <c r="AW172" s="5">
        <f t="shared" si="94"/>
        <v>1920.2098974157298</v>
      </c>
      <c r="AX172" s="51">
        <f t="shared" si="95"/>
        <v>0.39694097335323258</v>
      </c>
      <c r="AZ172" s="39">
        <f t="shared" si="96"/>
        <v>4438</v>
      </c>
      <c r="BA172" s="5">
        <f t="shared" si="97"/>
        <v>843</v>
      </c>
      <c r="BB172" s="40">
        <f t="shared" si="98"/>
        <v>5281</v>
      </c>
    </row>
    <row r="173" spans="1:54" ht="30" customHeight="1" x14ac:dyDescent="0.25">
      <c r="A173" s="7">
        <v>171</v>
      </c>
      <c r="B173" s="9" t="s">
        <v>174</v>
      </c>
      <c r="C173" s="1" t="s">
        <v>2</v>
      </c>
      <c r="D173" s="13"/>
      <c r="E173" s="28">
        <v>0</v>
      </c>
      <c r="F173" s="26">
        <f t="shared" si="68"/>
        <v>0</v>
      </c>
      <c r="G173" s="27">
        <f t="shared" si="69"/>
        <v>0</v>
      </c>
      <c r="H173" s="18"/>
      <c r="I173" s="29">
        <v>0</v>
      </c>
      <c r="J173" s="11">
        <f t="shared" si="70"/>
        <v>0</v>
      </c>
      <c r="K173" s="19">
        <f t="shared" si="71"/>
        <v>0</v>
      </c>
      <c r="L173" s="18"/>
      <c r="M173" s="29">
        <v>0</v>
      </c>
      <c r="N173" s="11">
        <f t="shared" si="72"/>
        <v>0</v>
      </c>
      <c r="O173" s="19">
        <f t="shared" si="73"/>
        <v>0</v>
      </c>
      <c r="P173" s="20"/>
      <c r="Q173" s="23">
        <f t="shared" si="66"/>
        <v>0</v>
      </c>
      <c r="R173" s="24">
        <f t="shared" si="74"/>
        <v>0</v>
      </c>
      <c r="S173" s="33">
        <f t="shared" si="75"/>
        <v>0</v>
      </c>
      <c r="T173" s="41"/>
      <c r="U173" s="43">
        <v>227855</v>
      </c>
      <c r="V173" s="42">
        <f t="shared" si="76"/>
        <v>257749.576</v>
      </c>
      <c r="W173" s="35"/>
      <c r="X173" s="36">
        <v>481178.88</v>
      </c>
      <c r="Y173" s="24">
        <f t="shared" si="77"/>
        <v>91423.987200000003</v>
      </c>
      <c r="Z173" s="25">
        <f t="shared" si="78"/>
        <v>572602.86719999998</v>
      </c>
      <c r="AA173" s="37">
        <v>445536</v>
      </c>
      <c r="AB173" s="24">
        <f t="shared" si="79"/>
        <v>84651.839999999997</v>
      </c>
      <c r="AC173" s="38">
        <f t="shared" si="80"/>
        <v>530187.84</v>
      </c>
      <c r="AD173" s="36">
        <v>397800</v>
      </c>
      <c r="AE173" s="24">
        <f t="shared" si="81"/>
        <v>75582</v>
      </c>
      <c r="AF173" s="25">
        <f t="shared" si="82"/>
        <v>473382</v>
      </c>
      <c r="AH173" s="44">
        <f t="shared" si="83"/>
        <v>395566.114</v>
      </c>
      <c r="AJ173" s="45">
        <f t="shared" si="67"/>
        <v>0.73604315902657391</v>
      </c>
      <c r="AL173" s="5">
        <f t="shared" si="84"/>
        <v>297544.13754915487</v>
      </c>
      <c r="AM173" s="5">
        <f t="shared" si="85"/>
        <v>493588.09045084513</v>
      </c>
      <c r="AN173" s="5" t="str">
        <f t="shared" si="86"/>
        <v/>
      </c>
      <c r="AO173" s="5">
        <f t="shared" si="87"/>
        <v>481178.88</v>
      </c>
      <c r="AP173" s="5">
        <f t="shared" si="88"/>
        <v>445536</v>
      </c>
      <c r="AQ173" s="5">
        <f t="shared" si="89"/>
        <v>397800</v>
      </c>
      <c r="AS173" s="39">
        <f t="shared" si="90"/>
        <v>397800</v>
      </c>
      <c r="AT173" s="5">
        <f t="shared" si="91"/>
        <v>395566.114</v>
      </c>
      <c r="AU173" s="5">
        <f t="shared" si="92"/>
        <v>257749.576</v>
      </c>
      <c r="AV173" s="5">
        <f t="shared" si="93"/>
        <v>385046.36177210999</v>
      </c>
      <c r="AW173" s="5">
        <f t="shared" si="94"/>
        <v>98021.976450845134</v>
      </c>
      <c r="AX173" s="51">
        <f t="shared" si="95"/>
        <v>0.24780175293489656</v>
      </c>
      <c r="AZ173" s="39">
        <f t="shared" si="96"/>
        <v>385046</v>
      </c>
      <c r="BA173" s="5">
        <f t="shared" si="97"/>
        <v>73159</v>
      </c>
      <c r="BB173" s="40">
        <f t="shared" si="98"/>
        <v>458205</v>
      </c>
    </row>
    <row r="174" spans="1:54" ht="30" customHeight="1" x14ac:dyDescent="0.25">
      <c r="A174" s="7">
        <v>172</v>
      </c>
      <c r="B174" s="9" t="s">
        <v>175</v>
      </c>
      <c r="C174" s="1" t="s">
        <v>2</v>
      </c>
      <c r="D174" s="13"/>
      <c r="E174" s="28">
        <v>0</v>
      </c>
      <c r="F174" s="26">
        <f t="shared" si="68"/>
        <v>0</v>
      </c>
      <c r="G174" s="27">
        <f t="shared" si="69"/>
        <v>0</v>
      </c>
      <c r="H174" s="18"/>
      <c r="I174" s="29">
        <v>0</v>
      </c>
      <c r="J174" s="11">
        <f t="shared" si="70"/>
        <v>0</v>
      </c>
      <c r="K174" s="19">
        <f t="shared" si="71"/>
        <v>0</v>
      </c>
      <c r="L174" s="18"/>
      <c r="M174" s="29">
        <v>0</v>
      </c>
      <c r="N174" s="11">
        <f t="shared" si="72"/>
        <v>0</v>
      </c>
      <c r="O174" s="19">
        <f t="shared" si="73"/>
        <v>0</v>
      </c>
      <c r="P174" s="20"/>
      <c r="Q174" s="23">
        <f t="shared" si="66"/>
        <v>0</v>
      </c>
      <c r="R174" s="24">
        <f t="shared" si="74"/>
        <v>0</v>
      </c>
      <c r="S174" s="33">
        <f t="shared" si="75"/>
        <v>0</v>
      </c>
      <c r="T174" s="41"/>
      <c r="U174" s="43">
        <v>68087</v>
      </c>
      <c r="V174" s="42">
        <f t="shared" si="76"/>
        <v>77020.0144</v>
      </c>
      <c r="W174" s="35"/>
      <c r="X174" s="36">
        <v>182649.60000000001</v>
      </c>
      <c r="Y174" s="24">
        <f t="shared" si="77"/>
        <v>34703.423999999999</v>
      </c>
      <c r="Z174" s="25">
        <f t="shared" si="78"/>
        <v>217353.024</v>
      </c>
      <c r="AA174" s="37">
        <v>169120</v>
      </c>
      <c r="AB174" s="24">
        <f t="shared" si="79"/>
        <v>32132.799999999999</v>
      </c>
      <c r="AC174" s="38">
        <f t="shared" si="80"/>
        <v>201252.8</v>
      </c>
      <c r="AD174" s="36">
        <v>151000</v>
      </c>
      <c r="AE174" s="24">
        <f t="shared" si="81"/>
        <v>28690</v>
      </c>
      <c r="AF174" s="25">
        <f t="shared" si="82"/>
        <v>179690</v>
      </c>
      <c r="AH174" s="44">
        <f t="shared" si="83"/>
        <v>144947.40360000002</v>
      </c>
      <c r="AJ174" s="45">
        <f t="shared" si="67"/>
        <v>1.1288557815735754</v>
      </c>
      <c r="AL174" s="5">
        <f t="shared" si="84"/>
        <v>97842.788975347736</v>
      </c>
      <c r="AM174" s="5">
        <f t="shared" si="85"/>
        <v>192052.0182246523</v>
      </c>
      <c r="AN174" s="5" t="str">
        <f t="shared" si="86"/>
        <v/>
      </c>
      <c r="AO174" s="5">
        <f t="shared" si="87"/>
        <v>182649.60000000001</v>
      </c>
      <c r="AP174" s="5">
        <f t="shared" si="88"/>
        <v>169120</v>
      </c>
      <c r="AQ174" s="5">
        <f t="shared" si="89"/>
        <v>151000</v>
      </c>
      <c r="AS174" s="39">
        <f t="shared" si="90"/>
        <v>151000</v>
      </c>
      <c r="AT174" s="5">
        <f t="shared" si="91"/>
        <v>144947.40360000002</v>
      </c>
      <c r="AU174" s="5">
        <f t="shared" si="92"/>
        <v>77020.0144</v>
      </c>
      <c r="AV174" s="5">
        <f t="shared" si="93"/>
        <v>137672.93134375472</v>
      </c>
      <c r="AW174" s="5">
        <f t="shared" si="94"/>
        <v>47104.614624652291</v>
      </c>
      <c r="AX174" s="51">
        <f t="shared" si="95"/>
        <v>0.32497729145009868</v>
      </c>
      <c r="AZ174" s="39">
        <f t="shared" si="96"/>
        <v>137673</v>
      </c>
      <c r="BA174" s="5">
        <f t="shared" si="97"/>
        <v>26158</v>
      </c>
      <c r="BB174" s="40">
        <f t="shared" si="98"/>
        <v>163831</v>
      </c>
    </row>
    <row r="175" spans="1:54" ht="30" customHeight="1" x14ac:dyDescent="0.25">
      <c r="A175" s="7">
        <v>173</v>
      </c>
      <c r="B175" s="9" t="s">
        <v>176</v>
      </c>
      <c r="C175" s="1" t="s">
        <v>6</v>
      </c>
      <c r="D175" s="13"/>
      <c r="E175" s="28">
        <v>0</v>
      </c>
      <c r="F175" s="26">
        <f t="shared" si="68"/>
        <v>0</v>
      </c>
      <c r="G175" s="27">
        <f t="shared" si="69"/>
        <v>0</v>
      </c>
      <c r="H175" s="18"/>
      <c r="I175" s="29">
        <v>0</v>
      </c>
      <c r="J175" s="11">
        <f t="shared" si="70"/>
        <v>0</v>
      </c>
      <c r="K175" s="19">
        <f t="shared" si="71"/>
        <v>0</v>
      </c>
      <c r="L175" s="18"/>
      <c r="M175" s="29">
        <v>0</v>
      </c>
      <c r="N175" s="11">
        <f t="shared" si="72"/>
        <v>0</v>
      </c>
      <c r="O175" s="19">
        <f t="shared" si="73"/>
        <v>0</v>
      </c>
      <c r="P175" s="20"/>
      <c r="Q175" s="23">
        <f t="shared" si="66"/>
        <v>0</v>
      </c>
      <c r="R175" s="24">
        <f t="shared" si="74"/>
        <v>0</v>
      </c>
      <c r="S175" s="33">
        <f t="shared" si="75"/>
        <v>0</v>
      </c>
      <c r="T175" s="41"/>
      <c r="U175" s="43">
        <v>8900</v>
      </c>
      <c r="V175" s="42">
        <f t="shared" si="76"/>
        <v>10067.68</v>
      </c>
      <c r="W175" s="35"/>
      <c r="X175" s="36">
        <v>35078.400000000001</v>
      </c>
      <c r="Y175" s="24">
        <f t="shared" si="77"/>
        <v>6664.8959999999997</v>
      </c>
      <c r="Z175" s="25">
        <f t="shared" si="78"/>
        <v>41743.296000000002</v>
      </c>
      <c r="AA175" s="37">
        <v>32480</v>
      </c>
      <c r="AB175" s="24">
        <f t="shared" si="79"/>
        <v>6171.2</v>
      </c>
      <c r="AC175" s="38">
        <f t="shared" si="80"/>
        <v>38651.199999999997</v>
      </c>
      <c r="AD175" s="36">
        <v>29000</v>
      </c>
      <c r="AE175" s="24">
        <f t="shared" si="81"/>
        <v>5510</v>
      </c>
      <c r="AF175" s="25">
        <f t="shared" si="82"/>
        <v>34510</v>
      </c>
      <c r="AH175" s="44">
        <f t="shared" si="83"/>
        <v>26656.52</v>
      </c>
      <c r="AJ175" s="45">
        <f t="shared" si="67"/>
        <v>1.995114606741573</v>
      </c>
      <c r="AL175" s="5">
        <f t="shared" si="84"/>
        <v>15320.405246687616</v>
      </c>
      <c r="AM175" s="5">
        <f t="shared" si="85"/>
        <v>37992.634753312384</v>
      </c>
      <c r="AN175" s="5" t="str">
        <f t="shared" si="86"/>
        <v/>
      </c>
      <c r="AO175" s="5">
        <f t="shared" si="87"/>
        <v>35078.400000000001</v>
      </c>
      <c r="AP175" s="5">
        <f t="shared" si="88"/>
        <v>32480</v>
      </c>
      <c r="AQ175" s="5">
        <f t="shared" si="89"/>
        <v>29000</v>
      </c>
      <c r="AS175" s="39">
        <f t="shared" si="90"/>
        <v>29000</v>
      </c>
      <c r="AT175" s="5">
        <f t="shared" si="91"/>
        <v>26656.52</v>
      </c>
      <c r="AU175" s="5">
        <f t="shared" si="92"/>
        <v>10067.68</v>
      </c>
      <c r="AV175" s="5">
        <f t="shared" si="93"/>
        <v>24015.730392153906</v>
      </c>
      <c r="AW175" s="5">
        <f t="shared" si="94"/>
        <v>11336.114753312384</v>
      </c>
      <c r="AX175" s="51">
        <f t="shared" si="95"/>
        <v>0.42526611700673544</v>
      </c>
      <c r="AZ175" s="39">
        <f t="shared" si="96"/>
        <v>24016</v>
      </c>
      <c r="BA175" s="5">
        <f t="shared" si="97"/>
        <v>4563</v>
      </c>
      <c r="BB175" s="40">
        <f t="shared" si="98"/>
        <v>28579</v>
      </c>
    </row>
    <row r="176" spans="1:54" ht="30" customHeight="1" x14ac:dyDescent="0.25">
      <c r="A176" s="7">
        <v>174</v>
      </c>
      <c r="B176" s="9" t="s">
        <v>177</v>
      </c>
      <c r="C176" s="1" t="s">
        <v>2</v>
      </c>
      <c r="D176" s="13"/>
      <c r="E176" s="28">
        <v>0</v>
      </c>
      <c r="F176" s="26">
        <f t="shared" si="68"/>
        <v>0</v>
      </c>
      <c r="G176" s="27">
        <f t="shared" si="69"/>
        <v>0</v>
      </c>
      <c r="H176" s="18"/>
      <c r="I176" s="29">
        <v>0</v>
      </c>
      <c r="J176" s="11">
        <f t="shared" si="70"/>
        <v>0</v>
      </c>
      <c r="K176" s="19">
        <f t="shared" si="71"/>
        <v>0</v>
      </c>
      <c r="L176" s="18"/>
      <c r="M176" s="29">
        <v>0</v>
      </c>
      <c r="N176" s="11">
        <f t="shared" si="72"/>
        <v>0</v>
      </c>
      <c r="O176" s="19">
        <f t="shared" si="73"/>
        <v>0</v>
      </c>
      <c r="P176" s="20"/>
      <c r="Q176" s="23">
        <f t="shared" si="66"/>
        <v>0</v>
      </c>
      <c r="R176" s="24">
        <f t="shared" si="74"/>
        <v>0</v>
      </c>
      <c r="S176" s="33">
        <f t="shared" si="75"/>
        <v>0</v>
      </c>
      <c r="T176" s="41"/>
      <c r="U176" s="43">
        <v>7800</v>
      </c>
      <c r="V176" s="42">
        <f t="shared" si="76"/>
        <v>8823.36</v>
      </c>
      <c r="W176" s="35"/>
      <c r="X176" s="36">
        <v>21530.880000000001</v>
      </c>
      <c r="Y176" s="24">
        <f t="shared" si="77"/>
        <v>4090.8672000000001</v>
      </c>
      <c r="Z176" s="25">
        <f t="shared" si="78"/>
        <v>25621.747200000002</v>
      </c>
      <c r="AA176" s="37">
        <v>19936</v>
      </c>
      <c r="AB176" s="24">
        <f t="shared" si="79"/>
        <v>3787.84</v>
      </c>
      <c r="AC176" s="38">
        <f t="shared" si="80"/>
        <v>23723.84</v>
      </c>
      <c r="AD176" s="36">
        <v>17800</v>
      </c>
      <c r="AE176" s="24">
        <f t="shared" si="81"/>
        <v>3382</v>
      </c>
      <c r="AF176" s="25">
        <f t="shared" si="82"/>
        <v>21182</v>
      </c>
      <c r="AH176" s="44">
        <f t="shared" si="83"/>
        <v>17022.560000000001</v>
      </c>
      <c r="AJ176" s="45">
        <f t="shared" si="67"/>
        <v>1.1823794871794873</v>
      </c>
      <c r="AL176" s="5">
        <f t="shared" si="84"/>
        <v>11346.752408429154</v>
      </c>
      <c r="AM176" s="5">
        <f t="shared" si="85"/>
        <v>22698.367591570848</v>
      </c>
      <c r="AN176" s="5" t="str">
        <f t="shared" si="86"/>
        <v/>
      </c>
      <c r="AO176" s="5">
        <f t="shared" si="87"/>
        <v>21530.880000000001</v>
      </c>
      <c r="AP176" s="5">
        <f t="shared" si="88"/>
        <v>19936</v>
      </c>
      <c r="AQ176" s="5">
        <f t="shared" si="89"/>
        <v>17800</v>
      </c>
      <c r="AS176" s="39">
        <f t="shared" si="90"/>
        <v>17800</v>
      </c>
      <c r="AT176" s="5">
        <f t="shared" si="91"/>
        <v>17022.560000000001</v>
      </c>
      <c r="AU176" s="5">
        <f t="shared" si="92"/>
        <v>8823.36</v>
      </c>
      <c r="AV176" s="5">
        <f t="shared" si="93"/>
        <v>16113.446880651331</v>
      </c>
      <c r="AW176" s="5">
        <f t="shared" si="94"/>
        <v>5675.8075915708459</v>
      </c>
      <c r="AX176" s="51">
        <f t="shared" si="95"/>
        <v>0.33342855549170308</v>
      </c>
      <c r="AZ176" s="39">
        <f t="shared" si="96"/>
        <v>16113</v>
      </c>
      <c r="BA176" s="5">
        <f t="shared" si="97"/>
        <v>3061</v>
      </c>
      <c r="BB176" s="40">
        <f t="shared" si="98"/>
        <v>19174</v>
      </c>
    </row>
    <row r="177" spans="1:54" ht="30" customHeight="1" x14ac:dyDescent="0.25">
      <c r="A177" s="7">
        <v>175</v>
      </c>
      <c r="B177" s="9" t="s">
        <v>178</v>
      </c>
      <c r="C177" s="1" t="s">
        <v>32</v>
      </c>
      <c r="D177" s="13"/>
      <c r="E177" s="28">
        <v>0</v>
      </c>
      <c r="F177" s="26">
        <f t="shared" si="68"/>
        <v>0</v>
      </c>
      <c r="G177" s="27">
        <f t="shared" si="69"/>
        <v>0</v>
      </c>
      <c r="H177" s="18"/>
      <c r="I177" s="29">
        <v>0</v>
      </c>
      <c r="J177" s="11">
        <f t="shared" si="70"/>
        <v>0</v>
      </c>
      <c r="K177" s="19">
        <f t="shared" si="71"/>
        <v>0</v>
      </c>
      <c r="L177" s="18"/>
      <c r="M177" s="29">
        <v>0</v>
      </c>
      <c r="N177" s="11">
        <f t="shared" si="72"/>
        <v>0</v>
      </c>
      <c r="O177" s="19">
        <f t="shared" si="73"/>
        <v>0</v>
      </c>
      <c r="P177" s="20"/>
      <c r="Q177" s="23">
        <f t="shared" si="66"/>
        <v>0</v>
      </c>
      <c r="R177" s="24">
        <f t="shared" si="74"/>
        <v>0</v>
      </c>
      <c r="S177" s="33">
        <f t="shared" si="75"/>
        <v>0</v>
      </c>
      <c r="T177" s="41"/>
      <c r="U177" s="43">
        <v>20800</v>
      </c>
      <c r="V177" s="42">
        <f t="shared" si="76"/>
        <v>23528.959999999999</v>
      </c>
      <c r="W177" s="35"/>
      <c r="X177" s="36">
        <v>39916.800000000003</v>
      </c>
      <c r="Y177" s="24">
        <f t="shared" si="77"/>
        <v>7584.1920000000009</v>
      </c>
      <c r="Z177" s="25">
        <f t="shared" si="78"/>
        <v>47500.992000000006</v>
      </c>
      <c r="AA177" s="37">
        <v>36960</v>
      </c>
      <c r="AB177" s="24">
        <f t="shared" si="79"/>
        <v>7022.4</v>
      </c>
      <c r="AC177" s="38">
        <f t="shared" si="80"/>
        <v>43982.400000000001</v>
      </c>
      <c r="AD177" s="36">
        <v>33000</v>
      </c>
      <c r="AE177" s="24">
        <f t="shared" si="81"/>
        <v>6270</v>
      </c>
      <c r="AF177" s="25">
        <f t="shared" si="82"/>
        <v>39270</v>
      </c>
      <c r="AH177" s="44">
        <f t="shared" si="83"/>
        <v>33351.440000000002</v>
      </c>
      <c r="AJ177" s="45">
        <f t="shared" si="67"/>
        <v>0.60343461538461551</v>
      </c>
      <c r="AL177" s="5">
        <f t="shared" si="84"/>
        <v>26216.309059197301</v>
      </c>
      <c r="AM177" s="5">
        <f t="shared" si="85"/>
        <v>40486.570940802703</v>
      </c>
      <c r="AN177" s="5" t="str">
        <f t="shared" si="86"/>
        <v/>
      </c>
      <c r="AO177" s="5">
        <f t="shared" si="87"/>
        <v>39916.800000000003</v>
      </c>
      <c r="AP177" s="5">
        <f t="shared" si="88"/>
        <v>36960</v>
      </c>
      <c r="AQ177" s="5">
        <f t="shared" si="89"/>
        <v>33000</v>
      </c>
      <c r="AS177" s="39">
        <f t="shared" si="90"/>
        <v>33000</v>
      </c>
      <c r="AT177" s="5">
        <f t="shared" si="91"/>
        <v>33351.440000000002</v>
      </c>
      <c r="AU177" s="5">
        <f t="shared" si="92"/>
        <v>23528.959999999999</v>
      </c>
      <c r="AV177" s="5">
        <f t="shared" si="93"/>
        <v>32715.313621644214</v>
      </c>
      <c r="AW177" s="5">
        <f t="shared" si="94"/>
        <v>7135.1309408027009</v>
      </c>
      <c r="AX177" s="51">
        <f t="shared" si="95"/>
        <v>0.21393771725606753</v>
      </c>
      <c r="AZ177" s="39">
        <f t="shared" si="96"/>
        <v>32715</v>
      </c>
      <c r="BA177" s="5">
        <f t="shared" si="97"/>
        <v>6216</v>
      </c>
      <c r="BB177" s="40">
        <f t="shared" si="98"/>
        <v>38931</v>
      </c>
    </row>
    <row r="178" spans="1:54" ht="30" customHeight="1" x14ac:dyDescent="0.25">
      <c r="A178" s="7">
        <v>176</v>
      </c>
      <c r="B178" s="9" t="s">
        <v>179</v>
      </c>
      <c r="C178" s="1" t="s">
        <v>2</v>
      </c>
      <c r="D178" s="13"/>
      <c r="E178" s="28">
        <v>0</v>
      </c>
      <c r="F178" s="26">
        <f t="shared" si="68"/>
        <v>0</v>
      </c>
      <c r="G178" s="27">
        <f t="shared" si="69"/>
        <v>0</v>
      </c>
      <c r="H178" s="18"/>
      <c r="I178" s="29">
        <v>0</v>
      </c>
      <c r="J178" s="11">
        <f t="shared" si="70"/>
        <v>0</v>
      </c>
      <c r="K178" s="19">
        <f t="shared" si="71"/>
        <v>0</v>
      </c>
      <c r="L178" s="18"/>
      <c r="M178" s="29">
        <v>0</v>
      </c>
      <c r="N178" s="11">
        <f t="shared" si="72"/>
        <v>0</v>
      </c>
      <c r="O178" s="19">
        <f t="shared" si="73"/>
        <v>0</v>
      </c>
      <c r="P178" s="20"/>
      <c r="Q178" s="23">
        <f t="shared" si="66"/>
        <v>0</v>
      </c>
      <c r="R178" s="24">
        <f t="shared" si="74"/>
        <v>0</v>
      </c>
      <c r="S178" s="33">
        <f t="shared" si="75"/>
        <v>0</v>
      </c>
      <c r="T178" s="41"/>
      <c r="U178" s="43">
        <v>19800</v>
      </c>
      <c r="V178" s="42">
        <f t="shared" si="76"/>
        <v>22397.759999999998</v>
      </c>
      <c r="W178" s="35"/>
      <c r="X178" s="36">
        <v>249709.82</v>
      </c>
      <c r="Y178" s="24">
        <f t="shared" si="77"/>
        <v>47444.8658</v>
      </c>
      <c r="Z178" s="25">
        <f t="shared" si="78"/>
        <v>297154.68579999998</v>
      </c>
      <c r="AA178" s="37">
        <v>231213</v>
      </c>
      <c r="AB178" s="24">
        <f t="shared" si="79"/>
        <v>43930.47</v>
      </c>
      <c r="AC178" s="38">
        <f t="shared" si="80"/>
        <v>275143.46999999997</v>
      </c>
      <c r="AD178" s="36">
        <v>206440</v>
      </c>
      <c r="AE178" s="24">
        <f t="shared" si="81"/>
        <v>39223.599999999999</v>
      </c>
      <c r="AF178" s="25">
        <f t="shared" si="82"/>
        <v>245663.6</v>
      </c>
      <c r="AH178" s="44">
        <f t="shared" si="83"/>
        <v>177440.14500000002</v>
      </c>
      <c r="AJ178" s="45">
        <f t="shared" si="67"/>
        <v>7.9616234848484861</v>
      </c>
      <c r="AL178" s="5">
        <f t="shared" si="84"/>
        <v>72569.496745486205</v>
      </c>
      <c r="AM178" s="5">
        <f t="shared" si="85"/>
        <v>282310.79325451382</v>
      </c>
      <c r="AN178" s="5" t="str">
        <f t="shared" si="86"/>
        <v/>
      </c>
      <c r="AO178" s="5">
        <f t="shared" si="87"/>
        <v>249709.82</v>
      </c>
      <c r="AP178" s="5">
        <f t="shared" si="88"/>
        <v>231213</v>
      </c>
      <c r="AQ178" s="5">
        <f t="shared" si="89"/>
        <v>206440</v>
      </c>
      <c r="AS178" s="39">
        <f t="shared" si="90"/>
        <v>206440</v>
      </c>
      <c r="AT178" s="5">
        <f t="shared" si="91"/>
        <v>177440.14500000002</v>
      </c>
      <c r="AU178" s="5">
        <f t="shared" si="92"/>
        <v>22397.759999999998</v>
      </c>
      <c r="AV178" s="5">
        <f t="shared" si="93"/>
        <v>127823.75660667632</v>
      </c>
      <c r="AW178" s="5">
        <f t="shared" si="94"/>
        <v>104870.64825451381</v>
      </c>
      <c r="AX178" s="51">
        <f t="shared" si="95"/>
        <v>0.59101985210006336</v>
      </c>
      <c r="AZ178" s="39">
        <f t="shared" si="96"/>
        <v>127824</v>
      </c>
      <c r="BA178" s="5">
        <f t="shared" si="97"/>
        <v>24287</v>
      </c>
      <c r="BB178" s="40">
        <f t="shared" si="98"/>
        <v>152111</v>
      </c>
    </row>
    <row r="179" spans="1:54" ht="30" customHeight="1" x14ac:dyDescent="0.25">
      <c r="A179" s="7">
        <v>177</v>
      </c>
      <c r="B179" s="9" t="s">
        <v>180</v>
      </c>
      <c r="C179" s="1" t="s">
        <v>2</v>
      </c>
      <c r="D179" s="13"/>
      <c r="E179" s="28">
        <v>0</v>
      </c>
      <c r="F179" s="26">
        <f t="shared" si="68"/>
        <v>0</v>
      </c>
      <c r="G179" s="27">
        <f t="shared" si="69"/>
        <v>0</v>
      </c>
      <c r="H179" s="18"/>
      <c r="I179" s="29">
        <v>0</v>
      </c>
      <c r="J179" s="11">
        <f t="shared" si="70"/>
        <v>0</v>
      </c>
      <c r="K179" s="19">
        <f t="shared" si="71"/>
        <v>0</v>
      </c>
      <c r="L179" s="18"/>
      <c r="M179" s="29">
        <v>0</v>
      </c>
      <c r="N179" s="11">
        <f t="shared" si="72"/>
        <v>0</v>
      </c>
      <c r="O179" s="19">
        <f t="shared" si="73"/>
        <v>0</v>
      </c>
      <c r="P179" s="20"/>
      <c r="Q179" s="23">
        <f t="shared" si="66"/>
        <v>0</v>
      </c>
      <c r="R179" s="24">
        <f t="shared" si="74"/>
        <v>0</v>
      </c>
      <c r="S179" s="33">
        <f t="shared" si="75"/>
        <v>0</v>
      </c>
      <c r="T179" s="41"/>
      <c r="U179" s="43">
        <v>67897</v>
      </c>
      <c r="V179" s="42">
        <f t="shared" si="76"/>
        <v>76805.0864</v>
      </c>
      <c r="W179" s="35"/>
      <c r="X179" s="36">
        <v>183375.35999999999</v>
      </c>
      <c r="Y179" s="24">
        <f t="shared" si="77"/>
        <v>34841.318399999996</v>
      </c>
      <c r="Z179" s="25">
        <f t="shared" si="78"/>
        <v>218216.67839999998</v>
      </c>
      <c r="AA179" s="37">
        <v>169792</v>
      </c>
      <c r="AB179" s="24">
        <f t="shared" si="79"/>
        <v>32260.48</v>
      </c>
      <c r="AC179" s="38">
        <f t="shared" si="80"/>
        <v>202052.48000000001</v>
      </c>
      <c r="AD179" s="36">
        <v>151600</v>
      </c>
      <c r="AE179" s="24">
        <f t="shared" si="81"/>
        <v>28804</v>
      </c>
      <c r="AF179" s="25">
        <f t="shared" si="82"/>
        <v>180404</v>
      </c>
      <c r="AH179" s="44">
        <f t="shared" si="83"/>
        <v>145393.1116</v>
      </c>
      <c r="AJ179" s="45">
        <f t="shared" si="67"/>
        <v>1.1413775512909261</v>
      </c>
      <c r="AL179" s="5">
        <f t="shared" si="84"/>
        <v>97850.851055228413</v>
      </c>
      <c r="AM179" s="5">
        <f t="shared" si="85"/>
        <v>192935.37214477159</v>
      </c>
      <c r="AN179" s="5" t="str">
        <f t="shared" si="86"/>
        <v/>
      </c>
      <c r="AO179" s="5">
        <f t="shared" si="87"/>
        <v>183375.35999999999</v>
      </c>
      <c r="AP179" s="5">
        <f t="shared" si="88"/>
        <v>169792</v>
      </c>
      <c r="AQ179" s="5">
        <f t="shared" si="89"/>
        <v>151600</v>
      </c>
      <c r="AS179" s="39">
        <f t="shared" si="90"/>
        <v>151600</v>
      </c>
      <c r="AT179" s="5">
        <f t="shared" si="91"/>
        <v>145393.1116</v>
      </c>
      <c r="AU179" s="5">
        <f t="shared" si="92"/>
        <v>76805.0864</v>
      </c>
      <c r="AV179" s="5">
        <f t="shared" si="93"/>
        <v>137986.5786993232</v>
      </c>
      <c r="AW179" s="5">
        <f t="shared" si="94"/>
        <v>47542.260544771583</v>
      </c>
      <c r="AX179" s="51">
        <f t="shared" si="95"/>
        <v>0.32699114849105121</v>
      </c>
      <c r="AZ179" s="39">
        <f t="shared" si="96"/>
        <v>137987</v>
      </c>
      <c r="BA179" s="5">
        <f t="shared" si="97"/>
        <v>26218</v>
      </c>
      <c r="BB179" s="40">
        <f t="shared" si="98"/>
        <v>164205</v>
      </c>
    </row>
    <row r="180" spans="1:54" ht="30" customHeight="1" x14ac:dyDescent="0.25">
      <c r="A180" s="7">
        <v>178</v>
      </c>
      <c r="B180" s="9" t="s">
        <v>181</v>
      </c>
      <c r="C180" s="1" t="s">
        <v>2</v>
      </c>
      <c r="D180" s="13"/>
      <c r="E180" s="28">
        <v>0</v>
      </c>
      <c r="F180" s="26">
        <f t="shared" si="68"/>
        <v>0</v>
      </c>
      <c r="G180" s="27">
        <f t="shared" si="69"/>
        <v>0</v>
      </c>
      <c r="H180" s="18"/>
      <c r="I180" s="29">
        <v>0</v>
      </c>
      <c r="J180" s="11">
        <f t="shared" si="70"/>
        <v>0</v>
      </c>
      <c r="K180" s="19">
        <f t="shared" si="71"/>
        <v>0</v>
      </c>
      <c r="L180" s="18"/>
      <c r="M180" s="29">
        <v>0</v>
      </c>
      <c r="N180" s="11">
        <f t="shared" si="72"/>
        <v>0</v>
      </c>
      <c r="O180" s="19">
        <f t="shared" si="73"/>
        <v>0</v>
      </c>
      <c r="P180" s="20"/>
      <c r="Q180" s="23">
        <f t="shared" si="66"/>
        <v>0</v>
      </c>
      <c r="R180" s="24">
        <f t="shared" si="74"/>
        <v>0</v>
      </c>
      <c r="S180" s="33">
        <f t="shared" si="75"/>
        <v>0</v>
      </c>
      <c r="T180" s="41"/>
      <c r="U180" s="43">
        <v>35900</v>
      </c>
      <c r="V180" s="42">
        <f t="shared" si="76"/>
        <v>40610.080000000002</v>
      </c>
      <c r="W180" s="35"/>
      <c r="X180" s="36">
        <v>61689.599999999999</v>
      </c>
      <c r="Y180" s="24">
        <f t="shared" si="77"/>
        <v>11721.023999999999</v>
      </c>
      <c r="Z180" s="25">
        <f t="shared" si="78"/>
        <v>73410.623999999996</v>
      </c>
      <c r="AA180" s="37">
        <v>57120</v>
      </c>
      <c r="AB180" s="24">
        <f t="shared" si="79"/>
        <v>10852.8</v>
      </c>
      <c r="AC180" s="38">
        <f t="shared" si="80"/>
        <v>67972.800000000003</v>
      </c>
      <c r="AD180" s="36">
        <v>51000</v>
      </c>
      <c r="AE180" s="24">
        <f t="shared" si="81"/>
        <v>9690</v>
      </c>
      <c r="AF180" s="25">
        <f t="shared" si="82"/>
        <v>60690</v>
      </c>
      <c r="AH180" s="44">
        <f t="shared" si="83"/>
        <v>52604.92</v>
      </c>
      <c r="AJ180" s="45">
        <f t="shared" si="67"/>
        <v>0.46531810584958211</v>
      </c>
      <c r="AL180" s="5">
        <f t="shared" si="84"/>
        <v>43487.732697240455</v>
      </c>
      <c r="AM180" s="5">
        <f t="shared" si="85"/>
        <v>61722.107302759541</v>
      </c>
      <c r="AN180" s="5" t="str">
        <f t="shared" si="86"/>
        <v/>
      </c>
      <c r="AO180" s="5">
        <f t="shared" si="87"/>
        <v>61689.599999999999</v>
      </c>
      <c r="AP180" s="5">
        <f t="shared" si="88"/>
        <v>57120</v>
      </c>
      <c r="AQ180" s="5">
        <f t="shared" si="89"/>
        <v>51000</v>
      </c>
      <c r="AS180" s="39">
        <f t="shared" si="90"/>
        <v>51000</v>
      </c>
      <c r="AT180" s="5">
        <f t="shared" si="91"/>
        <v>52604.92</v>
      </c>
      <c r="AU180" s="5">
        <f t="shared" si="92"/>
        <v>40610.080000000002</v>
      </c>
      <c r="AV180" s="5">
        <f t="shared" si="93"/>
        <v>51975.783354927684</v>
      </c>
      <c r="AW180" s="5">
        <f t="shared" si="94"/>
        <v>9117.1873027595466</v>
      </c>
      <c r="AX180" s="51">
        <f t="shared" si="95"/>
        <v>0.17331434593493436</v>
      </c>
      <c r="AZ180" s="39">
        <f t="shared" si="96"/>
        <v>51976</v>
      </c>
      <c r="BA180" s="5">
        <f t="shared" si="97"/>
        <v>9875</v>
      </c>
      <c r="BB180" s="40">
        <f t="shared" si="98"/>
        <v>61851</v>
      </c>
    </row>
    <row r="181" spans="1:54" ht="30" customHeight="1" x14ac:dyDescent="0.25">
      <c r="A181" s="7">
        <v>179</v>
      </c>
      <c r="B181" s="9" t="s">
        <v>182</v>
      </c>
      <c r="C181" s="1" t="s">
        <v>2</v>
      </c>
      <c r="D181" s="13"/>
      <c r="E181" s="28">
        <v>0</v>
      </c>
      <c r="F181" s="26">
        <f t="shared" si="68"/>
        <v>0</v>
      </c>
      <c r="G181" s="27">
        <f t="shared" si="69"/>
        <v>0</v>
      </c>
      <c r="H181" s="18"/>
      <c r="I181" s="29">
        <v>0</v>
      </c>
      <c r="J181" s="11">
        <f t="shared" si="70"/>
        <v>0</v>
      </c>
      <c r="K181" s="19">
        <f t="shared" si="71"/>
        <v>0</v>
      </c>
      <c r="L181" s="18"/>
      <c r="M181" s="29">
        <v>0</v>
      </c>
      <c r="N181" s="11">
        <f t="shared" si="72"/>
        <v>0</v>
      </c>
      <c r="O181" s="19">
        <f t="shared" si="73"/>
        <v>0</v>
      </c>
      <c r="P181" s="20"/>
      <c r="Q181" s="23">
        <f t="shared" si="66"/>
        <v>0</v>
      </c>
      <c r="R181" s="24">
        <f t="shared" si="74"/>
        <v>0</v>
      </c>
      <c r="S181" s="33">
        <f t="shared" si="75"/>
        <v>0</v>
      </c>
      <c r="T181" s="41"/>
      <c r="U181" s="43">
        <v>299</v>
      </c>
      <c r="V181" s="42">
        <f t="shared" si="76"/>
        <v>338.22879999999998</v>
      </c>
      <c r="W181" s="35"/>
      <c r="X181" s="36">
        <v>29756.16</v>
      </c>
      <c r="Y181" s="24">
        <f t="shared" si="77"/>
        <v>5653.6704</v>
      </c>
      <c r="Z181" s="25">
        <f t="shared" si="78"/>
        <v>35409.830399999999</v>
      </c>
      <c r="AA181" s="37">
        <v>27552</v>
      </c>
      <c r="AB181" s="24">
        <f t="shared" si="79"/>
        <v>5234.88</v>
      </c>
      <c r="AC181" s="38">
        <f t="shared" si="80"/>
        <v>32786.879999999997</v>
      </c>
      <c r="AD181" s="36">
        <v>24600</v>
      </c>
      <c r="AE181" s="24">
        <f t="shared" si="81"/>
        <v>4674</v>
      </c>
      <c r="AF181" s="25">
        <f t="shared" si="82"/>
        <v>29274</v>
      </c>
      <c r="AH181" s="44">
        <f t="shared" si="83"/>
        <v>20561.5972</v>
      </c>
      <c r="AJ181" s="45">
        <f t="shared" si="67"/>
        <v>67.767883612040137</v>
      </c>
      <c r="AL181" s="5">
        <f t="shared" si="84"/>
        <v>6914.8754568296135</v>
      </c>
      <c r="AM181" s="5">
        <f t="shared" si="85"/>
        <v>34208.318943170387</v>
      </c>
      <c r="AN181" s="5" t="str">
        <f t="shared" si="86"/>
        <v/>
      </c>
      <c r="AO181" s="5">
        <f t="shared" si="87"/>
        <v>29756.16</v>
      </c>
      <c r="AP181" s="5">
        <f t="shared" si="88"/>
        <v>27552</v>
      </c>
      <c r="AQ181" s="5">
        <f t="shared" si="89"/>
        <v>24600</v>
      </c>
      <c r="AS181" s="39">
        <f t="shared" si="90"/>
        <v>24600</v>
      </c>
      <c r="AT181" s="5">
        <f t="shared" si="91"/>
        <v>20561.5972</v>
      </c>
      <c r="AU181" s="5">
        <f t="shared" si="92"/>
        <v>338.22879999999998</v>
      </c>
      <c r="AV181" s="5">
        <f t="shared" si="93"/>
        <v>9088.012730521632</v>
      </c>
      <c r="AW181" s="5">
        <f t="shared" si="94"/>
        <v>13646.721743170387</v>
      </c>
      <c r="AX181" s="51">
        <f t="shared" si="95"/>
        <v>0.66369949816789464</v>
      </c>
      <c r="AZ181" s="39">
        <f t="shared" si="96"/>
        <v>9088</v>
      </c>
      <c r="BA181" s="5">
        <f t="shared" si="97"/>
        <v>1727</v>
      </c>
      <c r="BB181" s="40">
        <f t="shared" si="98"/>
        <v>10815</v>
      </c>
    </row>
    <row r="182" spans="1:54" ht="30" customHeight="1" x14ac:dyDescent="0.25">
      <c r="A182" s="7">
        <v>180</v>
      </c>
      <c r="B182" s="9" t="s">
        <v>183</v>
      </c>
      <c r="C182" s="1" t="s">
        <v>2</v>
      </c>
      <c r="D182" s="13"/>
      <c r="E182" s="28">
        <v>0</v>
      </c>
      <c r="F182" s="26">
        <f t="shared" si="68"/>
        <v>0</v>
      </c>
      <c r="G182" s="27">
        <f t="shared" si="69"/>
        <v>0</v>
      </c>
      <c r="H182" s="18"/>
      <c r="I182" s="29">
        <v>0</v>
      </c>
      <c r="J182" s="11">
        <f t="shared" si="70"/>
        <v>0</v>
      </c>
      <c r="K182" s="19">
        <f t="shared" si="71"/>
        <v>0</v>
      </c>
      <c r="L182" s="18"/>
      <c r="M182" s="29">
        <v>0</v>
      </c>
      <c r="N182" s="11">
        <f t="shared" si="72"/>
        <v>0</v>
      </c>
      <c r="O182" s="19">
        <f t="shared" si="73"/>
        <v>0</v>
      </c>
      <c r="P182" s="20"/>
      <c r="Q182" s="23">
        <f t="shared" si="66"/>
        <v>0</v>
      </c>
      <c r="R182" s="24">
        <f t="shared" si="74"/>
        <v>0</v>
      </c>
      <c r="S182" s="33">
        <f t="shared" si="75"/>
        <v>0</v>
      </c>
      <c r="T182" s="41"/>
      <c r="U182" s="43">
        <v>56303</v>
      </c>
      <c r="V182" s="42">
        <f t="shared" si="76"/>
        <v>63689.953600000001</v>
      </c>
      <c r="W182" s="35"/>
      <c r="X182" s="36">
        <v>96526.080000000002</v>
      </c>
      <c r="Y182" s="24">
        <f t="shared" si="77"/>
        <v>18339.9552</v>
      </c>
      <c r="Z182" s="25">
        <f t="shared" si="78"/>
        <v>114866.0352</v>
      </c>
      <c r="AA182" s="37">
        <v>89376</v>
      </c>
      <c r="AB182" s="24">
        <f t="shared" si="79"/>
        <v>16981.439999999999</v>
      </c>
      <c r="AC182" s="38">
        <f t="shared" si="80"/>
        <v>106357.44</v>
      </c>
      <c r="AD182" s="36">
        <v>79800</v>
      </c>
      <c r="AE182" s="24">
        <f t="shared" si="81"/>
        <v>15162</v>
      </c>
      <c r="AF182" s="25">
        <f t="shared" si="82"/>
        <v>94962</v>
      </c>
      <c r="AH182" s="44">
        <f t="shared" si="83"/>
        <v>82348.008399999992</v>
      </c>
      <c r="AJ182" s="45">
        <f t="shared" si="67"/>
        <v>0.46258651226399999</v>
      </c>
      <c r="AL182" s="5">
        <f t="shared" si="84"/>
        <v>68146.767421941346</v>
      </c>
      <c r="AM182" s="5">
        <f t="shared" si="85"/>
        <v>96549.249378058637</v>
      </c>
      <c r="AN182" s="5" t="str">
        <f t="shared" si="86"/>
        <v/>
      </c>
      <c r="AO182" s="5">
        <f t="shared" si="87"/>
        <v>96526.080000000002</v>
      </c>
      <c r="AP182" s="5">
        <f t="shared" si="88"/>
        <v>89376</v>
      </c>
      <c r="AQ182" s="5">
        <f t="shared" si="89"/>
        <v>79800</v>
      </c>
      <c r="AS182" s="39">
        <f t="shared" si="90"/>
        <v>79800</v>
      </c>
      <c r="AT182" s="5">
        <f t="shared" si="91"/>
        <v>82348.008399999992</v>
      </c>
      <c r="AU182" s="5">
        <f t="shared" si="92"/>
        <v>63689.953600000001</v>
      </c>
      <c r="AV182" s="5">
        <f t="shared" si="93"/>
        <v>81373.847714899108</v>
      </c>
      <c r="AW182" s="5">
        <f t="shared" si="94"/>
        <v>14201.240978058642</v>
      </c>
      <c r="AX182" s="51">
        <f t="shared" si="95"/>
        <v>0.17245397009575575</v>
      </c>
      <c r="AZ182" s="39">
        <f t="shared" si="96"/>
        <v>81374</v>
      </c>
      <c r="BA182" s="5">
        <f t="shared" si="97"/>
        <v>15461</v>
      </c>
      <c r="BB182" s="40">
        <f t="shared" si="98"/>
        <v>96835</v>
      </c>
    </row>
    <row r="183" spans="1:54" ht="30" customHeight="1" x14ac:dyDescent="0.25">
      <c r="A183" s="7">
        <v>181</v>
      </c>
      <c r="B183" s="9" t="s">
        <v>184</v>
      </c>
      <c r="C183" s="1" t="s">
        <v>2</v>
      </c>
      <c r="D183" s="13"/>
      <c r="E183" s="28">
        <v>0</v>
      </c>
      <c r="F183" s="26">
        <f t="shared" si="68"/>
        <v>0</v>
      </c>
      <c r="G183" s="27">
        <f t="shared" si="69"/>
        <v>0</v>
      </c>
      <c r="H183" s="18"/>
      <c r="I183" s="29">
        <v>0</v>
      </c>
      <c r="J183" s="11">
        <f t="shared" si="70"/>
        <v>0</v>
      </c>
      <c r="K183" s="19">
        <f t="shared" si="71"/>
        <v>0</v>
      </c>
      <c r="L183" s="18"/>
      <c r="M183" s="29">
        <v>0</v>
      </c>
      <c r="N183" s="11">
        <f t="shared" si="72"/>
        <v>0</v>
      </c>
      <c r="O183" s="19">
        <f t="shared" si="73"/>
        <v>0</v>
      </c>
      <c r="P183" s="20"/>
      <c r="Q183" s="23">
        <f t="shared" si="66"/>
        <v>0</v>
      </c>
      <c r="R183" s="24">
        <f t="shared" si="74"/>
        <v>0</v>
      </c>
      <c r="S183" s="33">
        <f t="shared" si="75"/>
        <v>0</v>
      </c>
      <c r="T183" s="41"/>
      <c r="U183" s="43">
        <v>39850</v>
      </c>
      <c r="V183" s="42">
        <f t="shared" si="76"/>
        <v>45078.32</v>
      </c>
      <c r="W183" s="35"/>
      <c r="X183" s="36">
        <v>123863.03999999999</v>
      </c>
      <c r="Y183" s="24">
        <f t="shared" si="77"/>
        <v>23533.977599999998</v>
      </c>
      <c r="Z183" s="25">
        <f t="shared" si="78"/>
        <v>147397.01759999999</v>
      </c>
      <c r="AA183" s="37">
        <v>114688</v>
      </c>
      <c r="AB183" s="24">
        <f t="shared" si="79"/>
        <v>21790.720000000001</v>
      </c>
      <c r="AC183" s="38">
        <f t="shared" si="80"/>
        <v>136478.72</v>
      </c>
      <c r="AD183" s="36">
        <v>102400</v>
      </c>
      <c r="AE183" s="24">
        <f t="shared" si="81"/>
        <v>19456</v>
      </c>
      <c r="AF183" s="25">
        <f t="shared" si="82"/>
        <v>121856</v>
      </c>
      <c r="AH183" s="44">
        <f t="shared" si="83"/>
        <v>96507.34</v>
      </c>
      <c r="AJ183" s="45">
        <f t="shared" si="67"/>
        <v>1.4217651191969887</v>
      </c>
      <c r="AL183" s="5">
        <f t="shared" si="84"/>
        <v>61111.774079197618</v>
      </c>
      <c r="AM183" s="5">
        <f t="shared" si="85"/>
        <v>131902.90592080238</v>
      </c>
      <c r="AN183" s="5" t="str">
        <f t="shared" si="86"/>
        <v/>
      </c>
      <c r="AO183" s="5">
        <f t="shared" si="87"/>
        <v>123863.03999999999</v>
      </c>
      <c r="AP183" s="5">
        <f t="shared" si="88"/>
        <v>114688</v>
      </c>
      <c r="AQ183" s="5">
        <f t="shared" si="89"/>
        <v>102400</v>
      </c>
      <c r="AS183" s="39">
        <f t="shared" si="90"/>
        <v>102400</v>
      </c>
      <c r="AT183" s="5">
        <f t="shared" si="91"/>
        <v>96507.34</v>
      </c>
      <c r="AU183" s="5">
        <f t="shared" si="92"/>
        <v>45078.32</v>
      </c>
      <c r="AV183" s="5">
        <f t="shared" si="93"/>
        <v>89987.429894839501</v>
      </c>
      <c r="AW183" s="5">
        <f t="shared" si="94"/>
        <v>35395.565920802379</v>
      </c>
      <c r="AX183" s="51">
        <f t="shared" si="95"/>
        <v>0.36676553224658748</v>
      </c>
      <c r="AZ183" s="39">
        <f t="shared" si="96"/>
        <v>89987</v>
      </c>
      <c r="BA183" s="5">
        <f t="shared" si="97"/>
        <v>17098</v>
      </c>
      <c r="BB183" s="40">
        <f t="shared" si="98"/>
        <v>107085</v>
      </c>
    </row>
    <row r="184" spans="1:54" ht="30" customHeight="1" x14ac:dyDescent="0.25">
      <c r="A184" s="7">
        <v>182</v>
      </c>
      <c r="B184" s="9" t="s">
        <v>185</v>
      </c>
      <c r="C184" s="1" t="s">
        <v>2</v>
      </c>
      <c r="D184" s="13"/>
      <c r="E184" s="28">
        <v>0</v>
      </c>
      <c r="F184" s="26">
        <f t="shared" si="68"/>
        <v>0</v>
      </c>
      <c r="G184" s="27">
        <f t="shared" si="69"/>
        <v>0</v>
      </c>
      <c r="H184" s="18"/>
      <c r="I184" s="29">
        <v>0</v>
      </c>
      <c r="J184" s="11">
        <f t="shared" si="70"/>
        <v>0</v>
      </c>
      <c r="K184" s="19">
        <f t="shared" si="71"/>
        <v>0</v>
      </c>
      <c r="L184" s="18"/>
      <c r="M184" s="29">
        <v>0</v>
      </c>
      <c r="N184" s="11">
        <f t="shared" si="72"/>
        <v>0</v>
      </c>
      <c r="O184" s="19">
        <f t="shared" si="73"/>
        <v>0</v>
      </c>
      <c r="P184" s="20"/>
      <c r="Q184" s="23">
        <f t="shared" si="66"/>
        <v>0</v>
      </c>
      <c r="R184" s="24">
        <f t="shared" si="74"/>
        <v>0</v>
      </c>
      <c r="S184" s="33">
        <f t="shared" si="75"/>
        <v>0</v>
      </c>
      <c r="T184" s="41"/>
      <c r="U184" s="43">
        <v>15800</v>
      </c>
      <c r="V184" s="42">
        <f t="shared" si="76"/>
        <v>17872.96</v>
      </c>
      <c r="W184" s="35"/>
      <c r="X184" s="36">
        <v>30240</v>
      </c>
      <c r="Y184" s="24">
        <f t="shared" si="77"/>
        <v>5745.6</v>
      </c>
      <c r="Z184" s="25">
        <f t="shared" si="78"/>
        <v>35985.599999999999</v>
      </c>
      <c r="AA184" s="37">
        <v>28000</v>
      </c>
      <c r="AB184" s="24">
        <f t="shared" si="79"/>
        <v>5320</v>
      </c>
      <c r="AC184" s="38">
        <f t="shared" si="80"/>
        <v>33320</v>
      </c>
      <c r="AD184" s="36">
        <v>25000</v>
      </c>
      <c r="AE184" s="24">
        <f t="shared" si="81"/>
        <v>4750</v>
      </c>
      <c r="AF184" s="25">
        <f t="shared" si="82"/>
        <v>29750</v>
      </c>
      <c r="AH184" s="44">
        <f t="shared" si="83"/>
        <v>25278.239999999998</v>
      </c>
      <c r="AJ184" s="45">
        <f t="shared" si="67"/>
        <v>0.59988860759493656</v>
      </c>
      <c r="AL184" s="5">
        <f t="shared" si="84"/>
        <v>19894.851068258184</v>
      </c>
      <c r="AM184" s="5">
        <f t="shared" si="85"/>
        <v>30661.628931741812</v>
      </c>
      <c r="AN184" s="5" t="str">
        <f t="shared" si="86"/>
        <v/>
      </c>
      <c r="AO184" s="5">
        <f t="shared" si="87"/>
        <v>30240</v>
      </c>
      <c r="AP184" s="5">
        <f t="shared" si="88"/>
        <v>28000</v>
      </c>
      <c r="AQ184" s="5">
        <f t="shared" si="89"/>
        <v>25000</v>
      </c>
      <c r="AS184" s="39">
        <f t="shared" si="90"/>
        <v>25000</v>
      </c>
      <c r="AT184" s="5">
        <f t="shared" si="91"/>
        <v>25278.239999999998</v>
      </c>
      <c r="AU184" s="5">
        <f t="shared" si="92"/>
        <v>17872.96</v>
      </c>
      <c r="AV184" s="5">
        <f t="shared" si="93"/>
        <v>24800.993445054628</v>
      </c>
      <c r="AW184" s="5">
        <f t="shared" si="94"/>
        <v>5383.3889317418125</v>
      </c>
      <c r="AX184" s="51">
        <f t="shared" si="95"/>
        <v>0.21296533824118344</v>
      </c>
      <c r="AZ184" s="39">
        <f t="shared" si="96"/>
        <v>24801</v>
      </c>
      <c r="BA184" s="5">
        <f t="shared" si="97"/>
        <v>4712</v>
      </c>
      <c r="BB184" s="40">
        <f t="shared" si="98"/>
        <v>29513</v>
      </c>
    </row>
    <row r="185" spans="1:54" ht="30" customHeight="1" x14ac:dyDescent="0.25">
      <c r="A185" s="7">
        <v>183</v>
      </c>
      <c r="B185" s="9" t="s">
        <v>186</v>
      </c>
      <c r="C185" s="1" t="s">
        <v>13</v>
      </c>
      <c r="D185" s="13"/>
      <c r="E185" s="28">
        <v>0</v>
      </c>
      <c r="F185" s="26">
        <f t="shared" si="68"/>
        <v>0</v>
      </c>
      <c r="G185" s="27">
        <f t="shared" si="69"/>
        <v>0</v>
      </c>
      <c r="H185" s="18"/>
      <c r="I185" s="29">
        <v>0</v>
      </c>
      <c r="J185" s="11">
        <f t="shared" si="70"/>
        <v>0</v>
      </c>
      <c r="K185" s="19">
        <f t="shared" si="71"/>
        <v>0</v>
      </c>
      <c r="L185" s="18"/>
      <c r="M185" s="29">
        <v>0</v>
      </c>
      <c r="N185" s="11">
        <f t="shared" si="72"/>
        <v>0</v>
      </c>
      <c r="O185" s="19">
        <f t="shared" si="73"/>
        <v>0</v>
      </c>
      <c r="P185" s="20"/>
      <c r="Q185" s="23">
        <f t="shared" si="66"/>
        <v>0</v>
      </c>
      <c r="R185" s="24">
        <f t="shared" si="74"/>
        <v>0</v>
      </c>
      <c r="S185" s="33">
        <f t="shared" si="75"/>
        <v>0</v>
      </c>
      <c r="T185" s="41"/>
      <c r="U185" s="43">
        <v>19870</v>
      </c>
      <c r="V185" s="42">
        <f t="shared" si="76"/>
        <v>22476.944</v>
      </c>
      <c r="W185" s="35"/>
      <c r="X185" s="36">
        <v>47174.400000000001</v>
      </c>
      <c r="Y185" s="24">
        <f t="shared" si="77"/>
        <v>8963.1360000000004</v>
      </c>
      <c r="Z185" s="25">
        <f t="shared" si="78"/>
        <v>56137.536</v>
      </c>
      <c r="AA185" s="37">
        <v>43680</v>
      </c>
      <c r="AB185" s="24">
        <f t="shared" si="79"/>
        <v>8299.2000000000007</v>
      </c>
      <c r="AC185" s="38">
        <f t="shared" si="80"/>
        <v>51979.199999999997</v>
      </c>
      <c r="AD185" s="36">
        <v>39000</v>
      </c>
      <c r="AE185" s="24">
        <f t="shared" si="81"/>
        <v>7410</v>
      </c>
      <c r="AF185" s="25">
        <f t="shared" si="82"/>
        <v>46410</v>
      </c>
      <c r="AH185" s="44">
        <f t="shared" si="83"/>
        <v>38082.835999999996</v>
      </c>
      <c r="AJ185" s="45">
        <f t="shared" si="67"/>
        <v>0.91659969803724184</v>
      </c>
      <c r="AL185" s="5">
        <f t="shared" si="84"/>
        <v>27153.215150712291</v>
      </c>
      <c r="AM185" s="5">
        <f t="shared" si="85"/>
        <v>49012.456849287701</v>
      </c>
      <c r="AN185" s="5" t="str">
        <f t="shared" si="86"/>
        <v/>
      </c>
      <c r="AO185" s="5">
        <f t="shared" si="87"/>
        <v>47174.400000000001</v>
      </c>
      <c r="AP185" s="5">
        <f t="shared" si="88"/>
        <v>43680</v>
      </c>
      <c r="AQ185" s="5">
        <f t="shared" si="89"/>
        <v>39000</v>
      </c>
      <c r="AS185" s="39">
        <f t="shared" si="90"/>
        <v>39000</v>
      </c>
      <c r="AT185" s="5">
        <f t="shared" si="91"/>
        <v>38082.835999999996</v>
      </c>
      <c r="AU185" s="5">
        <f t="shared" si="92"/>
        <v>22476.944</v>
      </c>
      <c r="AV185" s="5">
        <f t="shared" si="93"/>
        <v>36660.444076420987</v>
      </c>
      <c r="AW185" s="5">
        <f t="shared" si="94"/>
        <v>10929.620849287703</v>
      </c>
      <c r="AX185" s="51">
        <f t="shared" si="95"/>
        <v>0.2869959802701591</v>
      </c>
      <c r="AZ185" s="39">
        <f t="shared" si="96"/>
        <v>36660</v>
      </c>
      <c r="BA185" s="5">
        <f t="shared" si="97"/>
        <v>6965</v>
      </c>
      <c r="BB185" s="40">
        <f t="shared" si="98"/>
        <v>43625</v>
      </c>
    </row>
    <row r="186" spans="1:54" ht="30" customHeight="1" x14ac:dyDescent="0.25">
      <c r="A186" s="7">
        <v>184</v>
      </c>
      <c r="B186" s="9" t="s">
        <v>187</v>
      </c>
      <c r="C186" s="1" t="s">
        <v>2</v>
      </c>
      <c r="D186" s="13"/>
      <c r="E186" s="28">
        <v>0</v>
      </c>
      <c r="F186" s="26">
        <f t="shared" si="68"/>
        <v>0</v>
      </c>
      <c r="G186" s="27">
        <f t="shared" si="69"/>
        <v>0</v>
      </c>
      <c r="H186" s="18"/>
      <c r="I186" s="29">
        <v>0</v>
      </c>
      <c r="J186" s="11">
        <f t="shared" si="70"/>
        <v>0</v>
      </c>
      <c r="K186" s="19">
        <f t="shared" si="71"/>
        <v>0</v>
      </c>
      <c r="L186" s="18"/>
      <c r="M186" s="29">
        <v>0</v>
      </c>
      <c r="N186" s="11">
        <f t="shared" si="72"/>
        <v>0</v>
      </c>
      <c r="O186" s="19">
        <f t="shared" si="73"/>
        <v>0</v>
      </c>
      <c r="P186" s="20"/>
      <c r="Q186" s="23">
        <f t="shared" si="66"/>
        <v>0</v>
      </c>
      <c r="R186" s="24">
        <f t="shared" si="74"/>
        <v>0</v>
      </c>
      <c r="S186" s="33">
        <f t="shared" si="75"/>
        <v>0</v>
      </c>
      <c r="T186" s="41"/>
      <c r="U186" s="43">
        <v>30000</v>
      </c>
      <c r="V186" s="42">
        <f t="shared" si="76"/>
        <v>33936</v>
      </c>
      <c r="W186" s="35"/>
      <c r="X186" s="36">
        <v>86849.279999999999</v>
      </c>
      <c r="Y186" s="24">
        <f t="shared" si="77"/>
        <v>16501.3632</v>
      </c>
      <c r="Z186" s="25">
        <f t="shared" si="78"/>
        <v>103350.64319999999</v>
      </c>
      <c r="AA186" s="37">
        <v>80416</v>
      </c>
      <c r="AB186" s="24">
        <f t="shared" si="79"/>
        <v>15279.04</v>
      </c>
      <c r="AC186" s="38">
        <f t="shared" si="80"/>
        <v>95695.040000000008</v>
      </c>
      <c r="AD186" s="36">
        <v>71800</v>
      </c>
      <c r="AE186" s="24">
        <f t="shared" si="81"/>
        <v>13642</v>
      </c>
      <c r="AF186" s="25">
        <f t="shared" si="82"/>
        <v>85442</v>
      </c>
      <c r="AH186" s="44">
        <f t="shared" si="83"/>
        <v>68250.320000000007</v>
      </c>
      <c r="AJ186" s="45">
        <f t="shared" si="67"/>
        <v>1.275010666666667</v>
      </c>
      <c r="AL186" s="5">
        <f t="shared" si="84"/>
        <v>44557.860805080352</v>
      </c>
      <c r="AM186" s="5">
        <f t="shared" si="85"/>
        <v>91942.779194919654</v>
      </c>
      <c r="AN186" s="5" t="str">
        <f t="shared" si="86"/>
        <v/>
      </c>
      <c r="AO186" s="5">
        <f t="shared" si="87"/>
        <v>86849.279999999999</v>
      </c>
      <c r="AP186" s="5">
        <f t="shared" si="88"/>
        <v>80416</v>
      </c>
      <c r="AQ186" s="5">
        <f t="shared" si="89"/>
        <v>71800</v>
      </c>
      <c r="AS186" s="39">
        <f t="shared" si="90"/>
        <v>71800</v>
      </c>
      <c r="AT186" s="5">
        <f t="shared" si="91"/>
        <v>68250.320000000007</v>
      </c>
      <c r="AU186" s="5">
        <f t="shared" si="92"/>
        <v>33936</v>
      </c>
      <c r="AV186" s="5">
        <f t="shared" si="93"/>
        <v>64227.859131856538</v>
      </c>
      <c r="AW186" s="5">
        <f t="shared" si="94"/>
        <v>23692.459194919655</v>
      </c>
      <c r="AX186" s="51">
        <f t="shared" si="95"/>
        <v>0.34714063164714321</v>
      </c>
      <c r="AZ186" s="39">
        <f t="shared" si="96"/>
        <v>64228</v>
      </c>
      <c r="BA186" s="5">
        <f t="shared" si="97"/>
        <v>12203</v>
      </c>
      <c r="BB186" s="40">
        <f t="shared" si="98"/>
        <v>76431</v>
      </c>
    </row>
    <row r="187" spans="1:54" ht="30" customHeight="1" x14ac:dyDescent="0.25">
      <c r="A187" s="7">
        <v>185</v>
      </c>
      <c r="B187" s="9" t="s">
        <v>188</v>
      </c>
      <c r="C187" s="1" t="s">
        <v>2</v>
      </c>
      <c r="D187" s="13"/>
      <c r="E187" s="28">
        <v>0</v>
      </c>
      <c r="F187" s="26">
        <f t="shared" si="68"/>
        <v>0</v>
      </c>
      <c r="G187" s="27">
        <f t="shared" si="69"/>
        <v>0</v>
      </c>
      <c r="H187" s="18"/>
      <c r="I187" s="29">
        <v>0</v>
      </c>
      <c r="J187" s="11">
        <f t="shared" si="70"/>
        <v>0</v>
      </c>
      <c r="K187" s="19">
        <f t="shared" si="71"/>
        <v>0</v>
      </c>
      <c r="L187" s="18"/>
      <c r="M187" s="29">
        <v>0</v>
      </c>
      <c r="N187" s="11">
        <f t="shared" si="72"/>
        <v>0</v>
      </c>
      <c r="O187" s="19">
        <f t="shared" si="73"/>
        <v>0</v>
      </c>
      <c r="P187" s="20"/>
      <c r="Q187" s="23">
        <f t="shared" si="66"/>
        <v>0</v>
      </c>
      <c r="R187" s="24">
        <f t="shared" si="74"/>
        <v>0</v>
      </c>
      <c r="S187" s="33">
        <f t="shared" si="75"/>
        <v>0</v>
      </c>
      <c r="T187" s="41"/>
      <c r="U187" s="43">
        <v>5400</v>
      </c>
      <c r="V187" s="42">
        <f t="shared" si="76"/>
        <v>6108.48</v>
      </c>
      <c r="W187" s="35"/>
      <c r="X187" s="36">
        <v>21530.880000000001</v>
      </c>
      <c r="Y187" s="24">
        <f t="shared" si="77"/>
        <v>4090.8672000000001</v>
      </c>
      <c r="Z187" s="25">
        <f t="shared" si="78"/>
        <v>25621.747200000002</v>
      </c>
      <c r="AA187" s="37">
        <v>19936</v>
      </c>
      <c r="AB187" s="24">
        <f t="shared" si="79"/>
        <v>3787.84</v>
      </c>
      <c r="AC187" s="38">
        <f t="shared" si="80"/>
        <v>23723.84</v>
      </c>
      <c r="AD187" s="36">
        <v>17800</v>
      </c>
      <c r="AE187" s="24">
        <f t="shared" si="81"/>
        <v>3382</v>
      </c>
      <c r="AF187" s="25">
        <f t="shared" si="82"/>
        <v>21182</v>
      </c>
      <c r="AH187" s="44">
        <f t="shared" si="83"/>
        <v>16343.84</v>
      </c>
      <c r="AJ187" s="45">
        <f t="shared" si="67"/>
        <v>2.026637037037037</v>
      </c>
      <c r="AL187" s="5">
        <f t="shared" si="84"/>
        <v>9351.1773287328269</v>
      </c>
      <c r="AM187" s="5">
        <f t="shared" si="85"/>
        <v>23336.502671267175</v>
      </c>
      <c r="AN187" s="5" t="str">
        <f t="shared" si="86"/>
        <v/>
      </c>
      <c r="AO187" s="5">
        <f t="shared" si="87"/>
        <v>21530.880000000001</v>
      </c>
      <c r="AP187" s="5">
        <f t="shared" si="88"/>
        <v>19936</v>
      </c>
      <c r="AQ187" s="5">
        <f t="shared" si="89"/>
        <v>17800</v>
      </c>
      <c r="AS187" s="39">
        <f t="shared" si="90"/>
        <v>17800</v>
      </c>
      <c r="AT187" s="5">
        <f t="shared" si="91"/>
        <v>16343.84</v>
      </c>
      <c r="AU187" s="5">
        <f t="shared" si="92"/>
        <v>6108.48</v>
      </c>
      <c r="AV187" s="5">
        <f t="shared" si="93"/>
        <v>14698.169149040488</v>
      </c>
      <c r="AW187" s="5">
        <f t="shared" si="94"/>
        <v>6992.6626712671732</v>
      </c>
      <c r="AX187" s="51">
        <f t="shared" si="95"/>
        <v>0.42784698524136144</v>
      </c>
      <c r="AZ187" s="39">
        <f t="shared" si="96"/>
        <v>14698</v>
      </c>
      <c r="BA187" s="5">
        <f t="shared" si="97"/>
        <v>2793</v>
      </c>
      <c r="BB187" s="40">
        <f t="shared" si="98"/>
        <v>17491</v>
      </c>
    </row>
    <row r="188" spans="1:54" ht="30" customHeight="1" x14ac:dyDescent="0.25">
      <c r="A188" s="7">
        <v>186</v>
      </c>
      <c r="B188" s="9" t="s">
        <v>189</v>
      </c>
      <c r="C188" s="1" t="s">
        <v>2</v>
      </c>
      <c r="D188" s="13"/>
      <c r="E188" s="28">
        <v>0</v>
      </c>
      <c r="F188" s="26">
        <f t="shared" si="68"/>
        <v>0</v>
      </c>
      <c r="G188" s="27">
        <f t="shared" si="69"/>
        <v>0</v>
      </c>
      <c r="H188" s="18"/>
      <c r="I188" s="29">
        <v>0</v>
      </c>
      <c r="J188" s="11">
        <f t="shared" si="70"/>
        <v>0</v>
      </c>
      <c r="K188" s="19">
        <f t="shared" si="71"/>
        <v>0</v>
      </c>
      <c r="L188" s="18"/>
      <c r="M188" s="29">
        <v>0</v>
      </c>
      <c r="N188" s="11">
        <f t="shared" si="72"/>
        <v>0</v>
      </c>
      <c r="O188" s="19">
        <f t="shared" si="73"/>
        <v>0</v>
      </c>
      <c r="P188" s="20"/>
      <c r="Q188" s="23">
        <f t="shared" ref="Q188:Q248" si="99">AVERAGE(E188,I188,M188)</f>
        <v>0</v>
      </c>
      <c r="R188" s="24">
        <f t="shared" si="74"/>
        <v>0</v>
      </c>
      <c r="S188" s="33">
        <f t="shared" si="75"/>
        <v>0</v>
      </c>
      <c r="T188" s="41"/>
      <c r="U188" s="43">
        <v>2100</v>
      </c>
      <c r="V188" s="42">
        <f t="shared" si="76"/>
        <v>2375.52</v>
      </c>
      <c r="W188" s="35"/>
      <c r="X188" s="36">
        <v>9434.8799999999992</v>
      </c>
      <c r="Y188" s="24">
        <f t="shared" si="77"/>
        <v>1792.6271999999997</v>
      </c>
      <c r="Z188" s="25">
        <f t="shared" si="78"/>
        <v>11227.507199999998</v>
      </c>
      <c r="AA188" s="37">
        <v>8736</v>
      </c>
      <c r="AB188" s="24">
        <f t="shared" si="79"/>
        <v>1659.84</v>
      </c>
      <c r="AC188" s="38">
        <f t="shared" si="80"/>
        <v>10395.84</v>
      </c>
      <c r="AD188" s="36">
        <v>7800</v>
      </c>
      <c r="AE188" s="24">
        <f t="shared" si="81"/>
        <v>1482</v>
      </c>
      <c r="AF188" s="25">
        <f t="shared" si="82"/>
        <v>9282</v>
      </c>
      <c r="AH188" s="44">
        <f t="shared" si="83"/>
        <v>7086.6</v>
      </c>
      <c r="AJ188" s="45">
        <f t="shared" ref="AJ188:AJ248" si="100">+(AH188-U188)/U188</f>
        <v>2.3745714285714286</v>
      </c>
      <c r="AL188" s="5">
        <f t="shared" si="84"/>
        <v>3875.2579313937936</v>
      </c>
      <c r="AM188" s="5">
        <f t="shared" si="85"/>
        <v>10297.942068606208</v>
      </c>
      <c r="AN188" s="5" t="str">
        <f t="shared" si="86"/>
        <v/>
      </c>
      <c r="AO188" s="5">
        <f t="shared" si="87"/>
        <v>9434.8799999999992</v>
      </c>
      <c r="AP188" s="5">
        <f t="shared" si="88"/>
        <v>8736</v>
      </c>
      <c r="AQ188" s="5">
        <f t="shared" si="89"/>
        <v>7800</v>
      </c>
      <c r="AS188" s="39">
        <f t="shared" si="90"/>
        <v>7800</v>
      </c>
      <c r="AT188" s="5">
        <f t="shared" si="91"/>
        <v>7086.6</v>
      </c>
      <c r="AU188" s="5">
        <f t="shared" si="92"/>
        <v>2375.52</v>
      </c>
      <c r="AV188" s="5">
        <f t="shared" si="93"/>
        <v>6251.3753368223524</v>
      </c>
      <c r="AW188" s="5">
        <f t="shared" si="94"/>
        <v>3211.3420686062068</v>
      </c>
      <c r="AX188" s="51">
        <f t="shared" si="95"/>
        <v>0.45315695377278337</v>
      </c>
      <c r="AZ188" s="39">
        <f t="shared" si="96"/>
        <v>6251</v>
      </c>
      <c r="BA188" s="5">
        <f t="shared" si="97"/>
        <v>1188</v>
      </c>
      <c r="BB188" s="40">
        <f t="shared" si="98"/>
        <v>7439</v>
      </c>
    </row>
    <row r="189" spans="1:54" ht="30" customHeight="1" x14ac:dyDescent="0.25">
      <c r="A189" s="7">
        <v>187</v>
      </c>
      <c r="B189" s="9" t="s">
        <v>190</v>
      </c>
      <c r="C189" s="1" t="s">
        <v>2</v>
      </c>
      <c r="D189" s="13"/>
      <c r="E189" s="28">
        <v>0</v>
      </c>
      <c r="F189" s="26">
        <f t="shared" ref="F189:F244" si="101">+E189*19/100</f>
        <v>0</v>
      </c>
      <c r="G189" s="27">
        <f t="shared" ref="G189:G244" si="102">+F189+E189</f>
        <v>0</v>
      </c>
      <c r="H189" s="18"/>
      <c r="I189" s="29">
        <v>0</v>
      </c>
      <c r="J189" s="11">
        <f t="shared" ref="J189:J244" si="103">+I189*19/100</f>
        <v>0</v>
      </c>
      <c r="K189" s="19">
        <f t="shared" ref="K189:K244" si="104">+J189+I189</f>
        <v>0</v>
      </c>
      <c r="L189" s="18"/>
      <c r="M189" s="29">
        <v>0</v>
      </c>
      <c r="N189" s="11">
        <f t="shared" ref="N189:N244" si="105">+M189*19/100</f>
        <v>0</v>
      </c>
      <c r="O189" s="19">
        <f t="shared" ref="O189:O244" si="106">+N189+M189</f>
        <v>0</v>
      </c>
      <c r="P189" s="20"/>
      <c r="Q189" s="23">
        <f t="shared" si="99"/>
        <v>0</v>
      </c>
      <c r="R189" s="24">
        <f t="shared" ref="R189:R244" si="107">MIN(E189,I189,M189)</f>
        <v>0</v>
      </c>
      <c r="S189" s="33">
        <f t="shared" ref="S189:S244" si="108">MAX(E189,I189,M189)</f>
        <v>0</v>
      </c>
      <c r="T189" s="41"/>
      <c r="U189" s="43">
        <v>31765</v>
      </c>
      <c r="V189" s="42">
        <f t="shared" ref="V189:V249" si="109">+U189*1.1312</f>
        <v>35932.567999999999</v>
      </c>
      <c r="W189" s="35"/>
      <c r="X189" s="36">
        <v>86849.279999999999</v>
      </c>
      <c r="Y189" s="24">
        <f t="shared" ref="Y189:Y244" si="110">+X189*19/100</f>
        <v>16501.3632</v>
      </c>
      <c r="Z189" s="25">
        <f t="shared" ref="Z189:Z244" si="111">+Y189+X189</f>
        <v>103350.64319999999</v>
      </c>
      <c r="AA189" s="37">
        <v>80416</v>
      </c>
      <c r="AB189" s="24">
        <f t="shared" ref="AB189:AB244" si="112">+AA189*19/100</f>
        <v>15279.04</v>
      </c>
      <c r="AC189" s="38">
        <f t="shared" ref="AC189:AC244" si="113">+AB189+AA189</f>
        <v>95695.040000000008</v>
      </c>
      <c r="AD189" s="36">
        <v>71800</v>
      </c>
      <c r="AE189" s="24">
        <f t="shared" ref="AE189:AE244" si="114">+AD189*19/100</f>
        <v>13642</v>
      </c>
      <c r="AF189" s="25">
        <f t="shared" ref="AF189:AF244" si="115">+AE189+AD189</f>
        <v>85442</v>
      </c>
      <c r="AH189" s="44">
        <f t="shared" ref="AH189:AH249" si="116">AVERAGE(V189,X189,AA189,AD189)</f>
        <v>68749.462</v>
      </c>
      <c r="AJ189" s="45">
        <f t="shared" si="100"/>
        <v>1.1643148748622698</v>
      </c>
      <c r="AL189" s="5">
        <f t="shared" ref="AL189:AL249" si="117">+AT189-AW189</f>
        <v>46019.409687145919</v>
      </c>
      <c r="AM189" s="5">
        <f t="shared" ref="AM189:AM249" si="118">+AT189+AW189</f>
        <v>91479.51431285408</v>
      </c>
      <c r="AN189" s="5" t="str">
        <f t="shared" ref="AN189:AN249" si="119">IF(AND(V189&gt;$AL189,V189&lt;$AM189),V189,"")</f>
        <v/>
      </c>
      <c r="AO189" s="5">
        <f t="shared" ref="AO189:AO249" si="120">IF(AND(X189&gt;$AL189,X189&lt;$AM189),X189,"")</f>
        <v>86849.279999999999</v>
      </c>
      <c r="AP189" s="5">
        <f t="shared" ref="AP189:AP249" si="121">IF(AND(AA189&gt;$AL189,AA189&lt;$AM189),AA189,"")</f>
        <v>80416</v>
      </c>
      <c r="AQ189" s="5">
        <f t="shared" ref="AQ189:AQ249" si="122">IF(AND(AD189&gt;$AL189,AD189&lt;$AM189),AD189,"")</f>
        <v>71800</v>
      </c>
      <c r="AS189" s="39">
        <f t="shared" ref="AS189:AS249" si="123">MIN(AN189:AQ189)</f>
        <v>71800</v>
      </c>
      <c r="AT189" s="5">
        <f t="shared" ref="AT189:AT249" si="124">AVERAGE(V189,X189,AA189,AD189)</f>
        <v>68749.462</v>
      </c>
      <c r="AU189" s="5">
        <f t="shared" ref="AU189:AU249" si="125">MIN(V189,X189,AA189,AD189)</f>
        <v>35932.567999999999</v>
      </c>
      <c r="AV189" s="5">
        <f t="shared" ref="AV189:AV249" si="126">GEOMEAN(V189,X189,AA189,AD189)</f>
        <v>65152.389363186405</v>
      </c>
      <c r="AW189" s="5">
        <f t="shared" ref="AW189:AW249" si="127">STDEVA(V189,X189,AA189,AD189)</f>
        <v>22730.052312854081</v>
      </c>
      <c r="AX189" s="51">
        <f t="shared" ref="AX189:AX249" si="128">+AW189/AT189</f>
        <v>0.33062152999617772</v>
      </c>
      <c r="AZ189" s="39">
        <f t="shared" ref="AZ189:AZ249" si="129">ROUND(AV189,0)</f>
        <v>65152</v>
      </c>
      <c r="BA189" s="5">
        <f t="shared" ref="BA189:BA249" si="130">ROUND((AZ189*19/100),0)</f>
        <v>12379</v>
      </c>
      <c r="BB189" s="40">
        <f t="shared" ref="BB189:BB249" si="131">+BA189+AZ189</f>
        <v>77531</v>
      </c>
    </row>
    <row r="190" spans="1:54" ht="30" customHeight="1" x14ac:dyDescent="0.25">
      <c r="A190" s="7">
        <v>188</v>
      </c>
      <c r="B190" s="9" t="s">
        <v>191</v>
      </c>
      <c r="C190" s="1" t="s">
        <v>2</v>
      </c>
      <c r="D190" s="13"/>
      <c r="E190" s="28">
        <v>0</v>
      </c>
      <c r="F190" s="26">
        <f t="shared" si="101"/>
        <v>0</v>
      </c>
      <c r="G190" s="27">
        <f t="shared" si="102"/>
        <v>0</v>
      </c>
      <c r="H190" s="18"/>
      <c r="I190" s="29">
        <v>0</v>
      </c>
      <c r="J190" s="11">
        <f t="shared" si="103"/>
        <v>0</v>
      </c>
      <c r="K190" s="19">
        <f t="shared" si="104"/>
        <v>0</v>
      </c>
      <c r="L190" s="18"/>
      <c r="M190" s="29">
        <v>0</v>
      </c>
      <c r="N190" s="11">
        <f t="shared" si="105"/>
        <v>0</v>
      </c>
      <c r="O190" s="19">
        <f t="shared" si="106"/>
        <v>0</v>
      </c>
      <c r="P190" s="20"/>
      <c r="Q190" s="23">
        <f t="shared" si="99"/>
        <v>0</v>
      </c>
      <c r="R190" s="24">
        <f t="shared" si="107"/>
        <v>0</v>
      </c>
      <c r="S190" s="33">
        <f t="shared" si="108"/>
        <v>0</v>
      </c>
      <c r="T190" s="41"/>
      <c r="U190" s="43">
        <v>112500</v>
      </c>
      <c r="V190" s="42">
        <f t="shared" si="109"/>
        <v>127260</v>
      </c>
      <c r="W190" s="35"/>
      <c r="X190" s="36">
        <v>168860.16</v>
      </c>
      <c r="Y190" s="24">
        <f t="shared" si="110"/>
        <v>32083.430400000001</v>
      </c>
      <c r="Z190" s="25">
        <f t="shared" si="111"/>
        <v>200943.59040000002</v>
      </c>
      <c r="AA190" s="37">
        <v>156352</v>
      </c>
      <c r="AB190" s="24">
        <f t="shared" si="112"/>
        <v>29706.880000000001</v>
      </c>
      <c r="AC190" s="38">
        <f t="shared" si="113"/>
        <v>186058.88</v>
      </c>
      <c r="AD190" s="36">
        <v>139600</v>
      </c>
      <c r="AE190" s="24">
        <f t="shared" si="114"/>
        <v>26524</v>
      </c>
      <c r="AF190" s="25">
        <f t="shared" si="115"/>
        <v>166124</v>
      </c>
      <c r="AH190" s="44">
        <f t="shared" si="116"/>
        <v>148018.04</v>
      </c>
      <c r="AJ190" s="45">
        <f t="shared" si="100"/>
        <v>0.31571591111111119</v>
      </c>
      <c r="AL190" s="5">
        <f t="shared" si="117"/>
        <v>129709.49484153008</v>
      </c>
      <c r="AM190" s="5">
        <f t="shared" si="118"/>
        <v>166326.58515846994</v>
      </c>
      <c r="AN190" s="5" t="str">
        <f t="shared" si="119"/>
        <v/>
      </c>
      <c r="AO190" s="5" t="str">
        <f t="shared" si="120"/>
        <v/>
      </c>
      <c r="AP190" s="5">
        <f t="shared" si="121"/>
        <v>156352</v>
      </c>
      <c r="AQ190" s="5">
        <f t="shared" si="122"/>
        <v>139600</v>
      </c>
      <c r="AS190" s="39">
        <f t="shared" si="123"/>
        <v>139600</v>
      </c>
      <c r="AT190" s="5">
        <f t="shared" si="124"/>
        <v>148018.04</v>
      </c>
      <c r="AU190" s="5">
        <f t="shared" si="125"/>
        <v>127260</v>
      </c>
      <c r="AV190" s="5">
        <f t="shared" si="126"/>
        <v>147164.13891824067</v>
      </c>
      <c r="AW190" s="5">
        <f t="shared" si="127"/>
        <v>18308.545158469929</v>
      </c>
      <c r="AX190" s="51">
        <f t="shared" si="128"/>
        <v>0.12369130923818426</v>
      </c>
      <c r="AZ190" s="39">
        <f t="shared" si="129"/>
        <v>147164</v>
      </c>
      <c r="BA190" s="5">
        <f t="shared" si="130"/>
        <v>27961</v>
      </c>
      <c r="BB190" s="40">
        <f t="shared" si="131"/>
        <v>175125</v>
      </c>
    </row>
    <row r="191" spans="1:54" ht="30" customHeight="1" x14ac:dyDescent="0.25">
      <c r="A191" s="7">
        <v>189</v>
      </c>
      <c r="B191" s="9" t="s">
        <v>192</v>
      </c>
      <c r="C191" s="1" t="s">
        <v>2</v>
      </c>
      <c r="D191" s="13"/>
      <c r="E191" s="28">
        <v>0</v>
      </c>
      <c r="F191" s="26">
        <f t="shared" si="101"/>
        <v>0</v>
      </c>
      <c r="G191" s="27">
        <f t="shared" si="102"/>
        <v>0</v>
      </c>
      <c r="H191" s="18"/>
      <c r="I191" s="29">
        <v>0</v>
      </c>
      <c r="J191" s="11">
        <f t="shared" si="103"/>
        <v>0</v>
      </c>
      <c r="K191" s="19">
        <f t="shared" si="104"/>
        <v>0</v>
      </c>
      <c r="L191" s="18"/>
      <c r="M191" s="29">
        <v>0</v>
      </c>
      <c r="N191" s="11">
        <f t="shared" si="105"/>
        <v>0</v>
      </c>
      <c r="O191" s="19">
        <f t="shared" si="106"/>
        <v>0</v>
      </c>
      <c r="P191" s="20"/>
      <c r="Q191" s="23">
        <f t="shared" si="99"/>
        <v>0</v>
      </c>
      <c r="R191" s="24">
        <f t="shared" si="107"/>
        <v>0</v>
      </c>
      <c r="S191" s="33">
        <f t="shared" si="108"/>
        <v>0</v>
      </c>
      <c r="T191" s="41"/>
      <c r="U191" s="43">
        <v>101921</v>
      </c>
      <c r="V191" s="42">
        <f t="shared" si="109"/>
        <v>115293.0352</v>
      </c>
      <c r="W191" s="35"/>
      <c r="X191" s="36">
        <v>239258.88</v>
      </c>
      <c r="Y191" s="24">
        <f t="shared" si="110"/>
        <v>45459.1872</v>
      </c>
      <c r="Z191" s="25">
        <f t="shared" si="111"/>
        <v>284718.06719999999</v>
      </c>
      <c r="AA191" s="37">
        <v>221536</v>
      </c>
      <c r="AB191" s="24">
        <f t="shared" si="112"/>
        <v>42091.839999999997</v>
      </c>
      <c r="AC191" s="38">
        <f t="shared" si="113"/>
        <v>263627.83999999997</v>
      </c>
      <c r="AD191" s="36">
        <v>197800</v>
      </c>
      <c r="AE191" s="24">
        <f t="shared" si="114"/>
        <v>37582</v>
      </c>
      <c r="AF191" s="25">
        <f t="shared" si="115"/>
        <v>235382</v>
      </c>
      <c r="AH191" s="44">
        <f t="shared" si="116"/>
        <v>193471.97879999998</v>
      </c>
      <c r="AJ191" s="45">
        <f t="shared" si="100"/>
        <v>0.89825432246543879</v>
      </c>
      <c r="AL191" s="5">
        <f t="shared" si="117"/>
        <v>138654.98448457418</v>
      </c>
      <c r="AM191" s="5">
        <f t="shared" si="118"/>
        <v>248288.97311542579</v>
      </c>
      <c r="AN191" s="5" t="str">
        <f t="shared" si="119"/>
        <v/>
      </c>
      <c r="AO191" s="5">
        <f t="shared" si="120"/>
        <v>239258.88</v>
      </c>
      <c r="AP191" s="5">
        <f t="shared" si="121"/>
        <v>221536</v>
      </c>
      <c r="AQ191" s="5">
        <f t="shared" si="122"/>
        <v>197800</v>
      </c>
      <c r="AS191" s="39">
        <f t="shared" si="123"/>
        <v>197800</v>
      </c>
      <c r="AT191" s="5">
        <f t="shared" si="124"/>
        <v>193471.97879999998</v>
      </c>
      <c r="AU191" s="5">
        <f t="shared" si="125"/>
        <v>115293.0352</v>
      </c>
      <c r="AV191" s="5">
        <f t="shared" si="126"/>
        <v>186459.89434222036</v>
      </c>
      <c r="AW191" s="5">
        <f t="shared" si="127"/>
        <v>54816.994315425807</v>
      </c>
      <c r="AX191" s="51">
        <f t="shared" si="128"/>
        <v>0.28333299041765841</v>
      </c>
      <c r="AZ191" s="39">
        <f t="shared" si="129"/>
        <v>186460</v>
      </c>
      <c r="BA191" s="5">
        <f t="shared" si="130"/>
        <v>35427</v>
      </c>
      <c r="BB191" s="40">
        <f t="shared" si="131"/>
        <v>221887</v>
      </c>
    </row>
    <row r="192" spans="1:54" ht="30" customHeight="1" x14ac:dyDescent="0.25">
      <c r="A192" s="7">
        <v>190</v>
      </c>
      <c r="B192" s="9" t="s">
        <v>193</v>
      </c>
      <c r="C192" s="1" t="s">
        <v>2</v>
      </c>
      <c r="D192" s="13"/>
      <c r="E192" s="28">
        <v>0</v>
      </c>
      <c r="F192" s="26">
        <f t="shared" si="101"/>
        <v>0</v>
      </c>
      <c r="G192" s="27">
        <f t="shared" si="102"/>
        <v>0</v>
      </c>
      <c r="H192" s="18"/>
      <c r="I192" s="29">
        <v>0</v>
      </c>
      <c r="J192" s="11">
        <f t="shared" si="103"/>
        <v>0</v>
      </c>
      <c r="K192" s="19">
        <f t="shared" si="104"/>
        <v>0</v>
      </c>
      <c r="L192" s="18"/>
      <c r="M192" s="29">
        <v>0</v>
      </c>
      <c r="N192" s="11">
        <f t="shared" si="105"/>
        <v>0</v>
      </c>
      <c r="O192" s="19">
        <f t="shared" si="106"/>
        <v>0</v>
      </c>
      <c r="P192" s="20"/>
      <c r="Q192" s="23">
        <f t="shared" si="99"/>
        <v>0</v>
      </c>
      <c r="R192" s="24">
        <f t="shared" si="107"/>
        <v>0</v>
      </c>
      <c r="S192" s="33">
        <f t="shared" si="108"/>
        <v>0</v>
      </c>
      <c r="T192" s="41"/>
      <c r="U192" s="43">
        <v>15646</v>
      </c>
      <c r="V192" s="42">
        <f t="shared" si="109"/>
        <v>17698.7552</v>
      </c>
      <c r="W192" s="35"/>
      <c r="X192" s="36">
        <v>16692.48</v>
      </c>
      <c r="Y192" s="24">
        <f t="shared" si="110"/>
        <v>3171.5711999999999</v>
      </c>
      <c r="Z192" s="25">
        <f t="shared" si="111"/>
        <v>19864.051199999998</v>
      </c>
      <c r="AA192" s="37">
        <v>15456</v>
      </c>
      <c r="AB192" s="24">
        <f t="shared" si="112"/>
        <v>2936.64</v>
      </c>
      <c r="AC192" s="38">
        <f t="shared" si="113"/>
        <v>18392.64</v>
      </c>
      <c r="AD192" s="36">
        <v>13800</v>
      </c>
      <c r="AE192" s="24">
        <f t="shared" si="114"/>
        <v>2622</v>
      </c>
      <c r="AF192" s="25">
        <f t="shared" si="115"/>
        <v>16422</v>
      </c>
      <c r="AH192" s="44">
        <f t="shared" si="116"/>
        <v>15911.808799999999</v>
      </c>
      <c r="AJ192" s="45">
        <f t="shared" si="100"/>
        <v>1.6988930077975129E-2</v>
      </c>
      <c r="AL192" s="5">
        <f t="shared" si="117"/>
        <v>14231.518841996989</v>
      </c>
      <c r="AM192" s="5">
        <f t="shared" si="118"/>
        <v>17592.098758003009</v>
      </c>
      <c r="AN192" s="5" t="str">
        <f t="shared" si="119"/>
        <v/>
      </c>
      <c r="AO192" s="5">
        <f t="shared" si="120"/>
        <v>16692.48</v>
      </c>
      <c r="AP192" s="5">
        <f t="shared" si="121"/>
        <v>15456</v>
      </c>
      <c r="AQ192" s="5" t="str">
        <f t="shared" si="122"/>
        <v/>
      </c>
      <c r="AS192" s="39">
        <f t="shared" si="123"/>
        <v>15456</v>
      </c>
      <c r="AT192" s="5">
        <f t="shared" si="124"/>
        <v>15911.808799999999</v>
      </c>
      <c r="AU192" s="5">
        <f t="shared" si="125"/>
        <v>13800</v>
      </c>
      <c r="AV192" s="5">
        <f t="shared" si="126"/>
        <v>15843.821671333204</v>
      </c>
      <c r="AW192" s="5">
        <f t="shared" si="127"/>
        <v>1680.2899580030107</v>
      </c>
      <c r="AX192" s="51">
        <f t="shared" si="128"/>
        <v>0.10560018531664425</v>
      </c>
      <c r="AZ192" s="39">
        <f t="shared" si="129"/>
        <v>15844</v>
      </c>
      <c r="BA192" s="5">
        <f t="shared" si="130"/>
        <v>3010</v>
      </c>
      <c r="BB192" s="40">
        <f t="shared" si="131"/>
        <v>18854</v>
      </c>
    </row>
    <row r="193" spans="1:54" ht="30" customHeight="1" x14ac:dyDescent="0.25">
      <c r="A193" s="7">
        <v>191</v>
      </c>
      <c r="B193" s="9" t="s">
        <v>194</v>
      </c>
      <c r="C193" s="1" t="s">
        <v>2</v>
      </c>
      <c r="D193" s="13"/>
      <c r="E193" s="28">
        <v>0</v>
      </c>
      <c r="F193" s="26">
        <f t="shared" si="101"/>
        <v>0</v>
      </c>
      <c r="G193" s="27">
        <f t="shared" si="102"/>
        <v>0</v>
      </c>
      <c r="H193" s="18"/>
      <c r="I193" s="29">
        <v>0</v>
      </c>
      <c r="J193" s="11">
        <f t="shared" si="103"/>
        <v>0</v>
      </c>
      <c r="K193" s="19">
        <f t="shared" si="104"/>
        <v>0</v>
      </c>
      <c r="L193" s="18"/>
      <c r="M193" s="29">
        <v>0</v>
      </c>
      <c r="N193" s="11">
        <f t="shared" si="105"/>
        <v>0</v>
      </c>
      <c r="O193" s="19">
        <f t="shared" si="106"/>
        <v>0</v>
      </c>
      <c r="P193" s="20"/>
      <c r="Q193" s="23">
        <f t="shared" si="99"/>
        <v>0</v>
      </c>
      <c r="R193" s="24">
        <f t="shared" si="107"/>
        <v>0</v>
      </c>
      <c r="S193" s="33">
        <f t="shared" si="108"/>
        <v>0</v>
      </c>
      <c r="T193" s="41"/>
      <c r="U193" s="43">
        <v>7839</v>
      </c>
      <c r="V193" s="42">
        <f t="shared" si="109"/>
        <v>8867.4768000000004</v>
      </c>
      <c r="W193" s="35"/>
      <c r="X193" s="36">
        <v>31207.68</v>
      </c>
      <c r="Y193" s="24">
        <f t="shared" si="110"/>
        <v>5929.4592000000002</v>
      </c>
      <c r="Z193" s="25">
        <f t="shared" si="111"/>
        <v>37137.139199999998</v>
      </c>
      <c r="AA193" s="37">
        <v>28896</v>
      </c>
      <c r="AB193" s="24">
        <f t="shared" si="112"/>
        <v>5490.24</v>
      </c>
      <c r="AC193" s="38">
        <f t="shared" si="113"/>
        <v>34386.239999999998</v>
      </c>
      <c r="AD193" s="36">
        <v>25800</v>
      </c>
      <c r="AE193" s="24">
        <f t="shared" si="114"/>
        <v>4902</v>
      </c>
      <c r="AF193" s="25">
        <f t="shared" si="115"/>
        <v>30702</v>
      </c>
      <c r="AH193" s="44">
        <f t="shared" si="116"/>
        <v>23692.789199999999</v>
      </c>
      <c r="AJ193" s="45">
        <f t="shared" si="100"/>
        <v>2.0224249521622655</v>
      </c>
      <c r="AL193" s="5">
        <f t="shared" si="117"/>
        <v>13563.998362682321</v>
      </c>
      <c r="AM193" s="5">
        <f t="shared" si="118"/>
        <v>33821.580037317675</v>
      </c>
      <c r="AN193" s="5" t="str">
        <f t="shared" si="119"/>
        <v/>
      </c>
      <c r="AO193" s="5">
        <f t="shared" si="120"/>
        <v>31207.68</v>
      </c>
      <c r="AP193" s="5">
        <f t="shared" si="121"/>
        <v>28896</v>
      </c>
      <c r="AQ193" s="5">
        <f t="shared" si="122"/>
        <v>25800</v>
      </c>
      <c r="AS193" s="39">
        <f t="shared" si="123"/>
        <v>25800</v>
      </c>
      <c r="AT193" s="5">
        <f t="shared" si="124"/>
        <v>23692.789199999999</v>
      </c>
      <c r="AU193" s="5">
        <f t="shared" si="125"/>
        <v>8867.4768000000004</v>
      </c>
      <c r="AV193" s="5">
        <f t="shared" si="126"/>
        <v>21312.271737552233</v>
      </c>
      <c r="AW193" s="5">
        <f t="shared" si="127"/>
        <v>10128.790837317678</v>
      </c>
      <c r="AX193" s="51">
        <f t="shared" si="128"/>
        <v>0.42750521062829017</v>
      </c>
      <c r="AZ193" s="39">
        <f t="shared" si="129"/>
        <v>21312</v>
      </c>
      <c r="BA193" s="5">
        <f t="shared" si="130"/>
        <v>4049</v>
      </c>
      <c r="BB193" s="40">
        <f t="shared" si="131"/>
        <v>25361</v>
      </c>
    </row>
    <row r="194" spans="1:54" ht="30" customHeight="1" x14ac:dyDescent="0.25">
      <c r="A194" s="7">
        <v>192</v>
      </c>
      <c r="B194" s="9" t="s">
        <v>195</v>
      </c>
      <c r="C194" s="1" t="s">
        <v>2</v>
      </c>
      <c r="D194" s="13"/>
      <c r="E194" s="28">
        <v>0</v>
      </c>
      <c r="F194" s="26">
        <f t="shared" si="101"/>
        <v>0</v>
      </c>
      <c r="G194" s="27">
        <f t="shared" si="102"/>
        <v>0</v>
      </c>
      <c r="H194" s="18"/>
      <c r="I194" s="29">
        <v>0</v>
      </c>
      <c r="J194" s="11">
        <f t="shared" si="103"/>
        <v>0</v>
      </c>
      <c r="K194" s="19">
        <f t="shared" si="104"/>
        <v>0</v>
      </c>
      <c r="L194" s="18"/>
      <c r="M194" s="29">
        <v>0</v>
      </c>
      <c r="N194" s="11">
        <f t="shared" si="105"/>
        <v>0</v>
      </c>
      <c r="O194" s="19">
        <f t="shared" si="106"/>
        <v>0</v>
      </c>
      <c r="P194" s="20"/>
      <c r="Q194" s="23">
        <f t="shared" si="99"/>
        <v>0</v>
      </c>
      <c r="R194" s="24">
        <f t="shared" si="107"/>
        <v>0</v>
      </c>
      <c r="S194" s="33">
        <f t="shared" si="108"/>
        <v>0</v>
      </c>
      <c r="T194" s="41"/>
      <c r="U194" s="43">
        <v>6031</v>
      </c>
      <c r="V194" s="42">
        <f t="shared" si="109"/>
        <v>6822.2672000000002</v>
      </c>
      <c r="W194" s="35"/>
      <c r="X194" s="36">
        <v>16692.48</v>
      </c>
      <c r="Y194" s="24">
        <f t="shared" si="110"/>
        <v>3171.5711999999999</v>
      </c>
      <c r="Z194" s="25">
        <f t="shared" si="111"/>
        <v>19864.051199999998</v>
      </c>
      <c r="AA194" s="37">
        <v>15456</v>
      </c>
      <c r="AB194" s="24">
        <f t="shared" si="112"/>
        <v>2936.64</v>
      </c>
      <c r="AC194" s="38">
        <f t="shared" si="113"/>
        <v>18392.64</v>
      </c>
      <c r="AD194" s="36">
        <v>13800</v>
      </c>
      <c r="AE194" s="24">
        <f t="shared" si="114"/>
        <v>2622</v>
      </c>
      <c r="AF194" s="25">
        <f t="shared" si="115"/>
        <v>16422</v>
      </c>
      <c r="AH194" s="44">
        <f t="shared" si="116"/>
        <v>13192.686799999999</v>
      </c>
      <c r="AJ194" s="45">
        <f t="shared" si="100"/>
        <v>1.1874791576852926</v>
      </c>
      <c r="AL194" s="5">
        <f t="shared" si="117"/>
        <v>8783.5215620356794</v>
      </c>
      <c r="AM194" s="5">
        <f t="shared" si="118"/>
        <v>17601.85203796432</v>
      </c>
      <c r="AN194" s="5" t="str">
        <f t="shared" si="119"/>
        <v/>
      </c>
      <c r="AO194" s="5">
        <f t="shared" si="120"/>
        <v>16692.48</v>
      </c>
      <c r="AP194" s="5">
        <f t="shared" si="121"/>
        <v>15456</v>
      </c>
      <c r="AQ194" s="5">
        <f t="shared" si="122"/>
        <v>13800</v>
      </c>
      <c r="AS194" s="39">
        <f t="shared" si="123"/>
        <v>13800</v>
      </c>
      <c r="AT194" s="5">
        <f t="shared" si="124"/>
        <v>13192.686799999999</v>
      </c>
      <c r="AU194" s="5">
        <f t="shared" si="125"/>
        <v>6822.2672000000002</v>
      </c>
      <c r="AV194" s="5">
        <f t="shared" si="126"/>
        <v>12484.077217631684</v>
      </c>
      <c r="AW194" s="5">
        <f t="shared" si="127"/>
        <v>4409.165237964321</v>
      </c>
      <c r="AX194" s="51">
        <f t="shared" si="128"/>
        <v>0.33421283358021669</v>
      </c>
      <c r="AZ194" s="39">
        <f t="shared" si="129"/>
        <v>12484</v>
      </c>
      <c r="BA194" s="5">
        <f t="shared" si="130"/>
        <v>2372</v>
      </c>
      <c r="BB194" s="40">
        <f t="shared" si="131"/>
        <v>14856</v>
      </c>
    </row>
    <row r="195" spans="1:54" ht="30" customHeight="1" x14ac:dyDescent="0.25">
      <c r="A195" s="7">
        <v>193</v>
      </c>
      <c r="B195" s="9" t="s">
        <v>196</v>
      </c>
      <c r="C195" s="1" t="s">
        <v>2</v>
      </c>
      <c r="D195" s="13"/>
      <c r="E195" s="28">
        <v>0</v>
      </c>
      <c r="F195" s="26">
        <f t="shared" si="101"/>
        <v>0</v>
      </c>
      <c r="G195" s="27">
        <f t="shared" si="102"/>
        <v>0</v>
      </c>
      <c r="H195" s="18"/>
      <c r="I195" s="29">
        <v>0</v>
      </c>
      <c r="J195" s="11">
        <f t="shared" si="103"/>
        <v>0</v>
      </c>
      <c r="K195" s="19">
        <f t="shared" si="104"/>
        <v>0</v>
      </c>
      <c r="L195" s="18"/>
      <c r="M195" s="29">
        <v>0</v>
      </c>
      <c r="N195" s="11">
        <f t="shared" si="105"/>
        <v>0</v>
      </c>
      <c r="O195" s="19">
        <f t="shared" si="106"/>
        <v>0</v>
      </c>
      <c r="P195" s="20"/>
      <c r="Q195" s="23">
        <f t="shared" si="99"/>
        <v>0</v>
      </c>
      <c r="R195" s="24">
        <f t="shared" si="107"/>
        <v>0</v>
      </c>
      <c r="S195" s="33">
        <f t="shared" si="108"/>
        <v>0</v>
      </c>
      <c r="T195" s="41"/>
      <c r="U195" s="43">
        <v>3950</v>
      </c>
      <c r="V195" s="42">
        <f t="shared" si="109"/>
        <v>4468.24</v>
      </c>
      <c r="W195" s="35"/>
      <c r="X195" s="36">
        <v>10886.4</v>
      </c>
      <c r="Y195" s="24">
        <f t="shared" si="110"/>
        <v>2068.4160000000002</v>
      </c>
      <c r="Z195" s="25">
        <f t="shared" si="111"/>
        <v>12954.815999999999</v>
      </c>
      <c r="AA195" s="37">
        <v>10080</v>
      </c>
      <c r="AB195" s="24">
        <f t="shared" si="112"/>
        <v>1915.2</v>
      </c>
      <c r="AC195" s="38">
        <f t="shared" si="113"/>
        <v>11995.2</v>
      </c>
      <c r="AD195" s="36">
        <v>9000</v>
      </c>
      <c r="AE195" s="24">
        <f t="shared" si="114"/>
        <v>1710</v>
      </c>
      <c r="AF195" s="25">
        <f t="shared" si="115"/>
        <v>10710</v>
      </c>
      <c r="AH195" s="44">
        <f t="shared" si="116"/>
        <v>8608.66</v>
      </c>
      <c r="AJ195" s="45">
        <f t="shared" si="100"/>
        <v>1.1794075949367089</v>
      </c>
      <c r="AL195" s="5">
        <f t="shared" si="117"/>
        <v>5742.2356492801009</v>
      </c>
      <c r="AM195" s="5">
        <f t="shared" si="118"/>
        <v>11475.084350719899</v>
      </c>
      <c r="AN195" s="5" t="str">
        <f t="shared" si="119"/>
        <v/>
      </c>
      <c r="AO195" s="5">
        <f t="shared" si="120"/>
        <v>10886.4</v>
      </c>
      <c r="AP195" s="5">
        <f t="shared" si="121"/>
        <v>10080</v>
      </c>
      <c r="AQ195" s="5">
        <f t="shared" si="122"/>
        <v>9000</v>
      </c>
      <c r="AS195" s="39">
        <f t="shared" si="123"/>
        <v>9000</v>
      </c>
      <c r="AT195" s="5">
        <f t="shared" si="124"/>
        <v>8608.66</v>
      </c>
      <c r="AU195" s="5">
        <f t="shared" si="125"/>
        <v>4468.24</v>
      </c>
      <c r="AV195" s="5">
        <f t="shared" si="126"/>
        <v>8150.4381350365093</v>
      </c>
      <c r="AW195" s="5">
        <f t="shared" si="127"/>
        <v>2866.4243507198989</v>
      </c>
      <c r="AX195" s="51">
        <f t="shared" si="128"/>
        <v>0.33296986415073881</v>
      </c>
      <c r="AZ195" s="39">
        <f t="shared" si="129"/>
        <v>8150</v>
      </c>
      <c r="BA195" s="5">
        <f t="shared" si="130"/>
        <v>1549</v>
      </c>
      <c r="BB195" s="40">
        <f t="shared" si="131"/>
        <v>9699</v>
      </c>
    </row>
    <row r="196" spans="1:54" ht="30" customHeight="1" x14ac:dyDescent="0.25">
      <c r="A196" s="7">
        <v>194</v>
      </c>
      <c r="B196" s="9" t="s">
        <v>197</v>
      </c>
      <c r="C196" s="1" t="s">
        <v>2</v>
      </c>
      <c r="D196" s="13"/>
      <c r="E196" s="28">
        <v>0</v>
      </c>
      <c r="F196" s="26">
        <f t="shared" si="101"/>
        <v>0</v>
      </c>
      <c r="G196" s="27">
        <f t="shared" si="102"/>
        <v>0</v>
      </c>
      <c r="H196" s="18"/>
      <c r="I196" s="29">
        <v>0</v>
      </c>
      <c r="J196" s="11">
        <f t="shared" si="103"/>
        <v>0</v>
      </c>
      <c r="K196" s="19">
        <f t="shared" si="104"/>
        <v>0</v>
      </c>
      <c r="L196" s="18"/>
      <c r="M196" s="29">
        <v>0</v>
      </c>
      <c r="N196" s="11">
        <f t="shared" si="105"/>
        <v>0</v>
      </c>
      <c r="O196" s="19">
        <f t="shared" si="106"/>
        <v>0</v>
      </c>
      <c r="P196" s="20"/>
      <c r="Q196" s="23">
        <f t="shared" si="99"/>
        <v>0</v>
      </c>
      <c r="R196" s="24">
        <f t="shared" si="107"/>
        <v>0</v>
      </c>
      <c r="S196" s="33">
        <f t="shared" si="108"/>
        <v>0</v>
      </c>
      <c r="T196" s="41"/>
      <c r="U196" s="43">
        <v>6436</v>
      </c>
      <c r="V196" s="42">
        <f t="shared" si="109"/>
        <v>7280.4031999999997</v>
      </c>
      <c r="W196" s="35"/>
      <c r="X196" s="36">
        <v>21530.880000000001</v>
      </c>
      <c r="Y196" s="24">
        <f t="shared" si="110"/>
        <v>4090.8672000000001</v>
      </c>
      <c r="Z196" s="25">
        <f t="shared" si="111"/>
        <v>25621.747200000002</v>
      </c>
      <c r="AA196" s="37">
        <v>19936</v>
      </c>
      <c r="AB196" s="24">
        <f t="shared" si="112"/>
        <v>3787.84</v>
      </c>
      <c r="AC196" s="38">
        <f t="shared" si="113"/>
        <v>23723.84</v>
      </c>
      <c r="AD196" s="36">
        <v>17800</v>
      </c>
      <c r="AE196" s="24">
        <f t="shared" si="114"/>
        <v>3382</v>
      </c>
      <c r="AF196" s="25">
        <f t="shared" si="115"/>
        <v>21182</v>
      </c>
      <c r="AH196" s="44">
        <f t="shared" si="116"/>
        <v>16636.820800000001</v>
      </c>
      <c r="AJ196" s="45">
        <f t="shared" si="100"/>
        <v>1.5849628340584216</v>
      </c>
      <c r="AL196" s="5">
        <f t="shared" si="117"/>
        <v>10214.673313794685</v>
      </c>
      <c r="AM196" s="5">
        <f t="shared" si="118"/>
        <v>23058.968286205316</v>
      </c>
      <c r="AN196" s="5" t="str">
        <f t="shared" si="119"/>
        <v/>
      </c>
      <c r="AO196" s="5">
        <f t="shared" si="120"/>
        <v>21530.880000000001</v>
      </c>
      <c r="AP196" s="5">
        <f t="shared" si="121"/>
        <v>19936</v>
      </c>
      <c r="AQ196" s="5">
        <f t="shared" si="122"/>
        <v>17800</v>
      </c>
      <c r="AS196" s="39">
        <f t="shared" si="123"/>
        <v>17800</v>
      </c>
      <c r="AT196" s="5">
        <f t="shared" si="124"/>
        <v>16636.820800000001</v>
      </c>
      <c r="AU196" s="5">
        <f t="shared" si="125"/>
        <v>7280.4031999999997</v>
      </c>
      <c r="AV196" s="5">
        <f t="shared" si="126"/>
        <v>15357.439386796063</v>
      </c>
      <c r="AW196" s="5">
        <f t="shared" si="127"/>
        <v>6422.1474862053165</v>
      </c>
      <c r="AX196" s="51">
        <f t="shared" si="128"/>
        <v>0.38602011546613019</v>
      </c>
      <c r="AZ196" s="39">
        <f t="shared" si="129"/>
        <v>15357</v>
      </c>
      <c r="BA196" s="5">
        <f t="shared" si="130"/>
        <v>2918</v>
      </c>
      <c r="BB196" s="40">
        <f t="shared" si="131"/>
        <v>18275</v>
      </c>
    </row>
    <row r="197" spans="1:54" ht="30" customHeight="1" x14ac:dyDescent="0.25">
      <c r="A197" s="7">
        <v>195</v>
      </c>
      <c r="B197" s="9" t="s">
        <v>198</v>
      </c>
      <c r="C197" s="1" t="s">
        <v>2</v>
      </c>
      <c r="D197" s="13"/>
      <c r="E197" s="28">
        <v>0</v>
      </c>
      <c r="F197" s="26">
        <f t="shared" si="101"/>
        <v>0</v>
      </c>
      <c r="G197" s="27">
        <f t="shared" si="102"/>
        <v>0</v>
      </c>
      <c r="H197" s="18"/>
      <c r="I197" s="29">
        <v>0</v>
      </c>
      <c r="J197" s="11">
        <f t="shared" si="103"/>
        <v>0</v>
      </c>
      <c r="K197" s="19">
        <f t="shared" si="104"/>
        <v>0</v>
      </c>
      <c r="L197" s="18"/>
      <c r="M197" s="29">
        <v>0</v>
      </c>
      <c r="N197" s="11">
        <f t="shared" si="105"/>
        <v>0</v>
      </c>
      <c r="O197" s="19">
        <f t="shared" si="106"/>
        <v>0</v>
      </c>
      <c r="P197" s="20"/>
      <c r="Q197" s="23">
        <f t="shared" si="99"/>
        <v>0</v>
      </c>
      <c r="R197" s="24">
        <f t="shared" si="107"/>
        <v>0</v>
      </c>
      <c r="S197" s="33">
        <f t="shared" si="108"/>
        <v>0</v>
      </c>
      <c r="T197" s="41"/>
      <c r="U197" s="43">
        <v>408403</v>
      </c>
      <c r="V197" s="42">
        <f t="shared" si="109"/>
        <v>461985.47359999997</v>
      </c>
      <c r="W197" s="35"/>
      <c r="X197" s="36">
        <v>1105332.48</v>
      </c>
      <c r="Y197" s="24">
        <f t="shared" si="110"/>
        <v>210013.17120000001</v>
      </c>
      <c r="Z197" s="25">
        <f t="shared" si="111"/>
        <v>1315345.6512</v>
      </c>
      <c r="AA197" s="37">
        <v>1023456</v>
      </c>
      <c r="AB197" s="24">
        <f t="shared" si="112"/>
        <v>194456.64</v>
      </c>
      <c r="AC197" s="38">
        <f t="shared" si="113"/>
        <v>1217912.6400000001</v>
      </c>
      <c r="AD197" s="36">
        <v>913800</v>
      </c>
      <c r="AE197" s="24">
        <f t="shared" si="114"/>
        <v>173622</v>
      </c>
      <c r="AF197" s="25">
        <f t="shared" si="115"/>
        <v>1087422</v>
      </c>
      <c r="AH197" s="44">
        <f t="shared" si="116"/>
        <v>876143.48839999991</v>
      </c>
      <c r="AJ197" s="45">
        <f t="shared" si="100"/>
        <v>1.1452915096118292</v>
      </c>
      <c r="AL197" s="5">
        <f t="shared" si="117"/>
        <v>589104.90560813702</v>
      </c>
      <c r="AM197" s="5">
        <f t="shared" si="118"/>
        <v>1163182.0711918627</v>
      </c>
      <c r="AN197" s="5" t="str">
        <f t="shared" si="119"/>
        <v/>
      </c>
      <c r="AO197" s="5">
        <f t="shared" si="120"/>
        <v>1105332.48</v>
      </c>
      <c r="AP197" s="5">
        <f t="shared" si="121"/>
        <v>1023456</v>
      </c>
      <c r="AQ197" s="5">
        <f t="shared" si="122"/>
        <v>913800</v>
      </c>
      <c r="AS197" s="39">
        <f t="shared" si="123"/>
        <v>913800</v>
      </c>
      <c r="AT197" s="5">
        <f t="shared" si="124"/>
        <v>876143.48839999991</v>
      </c>
      <c r="AU197" s="5">
        <f t="shared" si="125"/>
        <v>461985.47359999997</v>
      </c>
      <c r="AV197" s="5">
        <f t="shared" si="126"/>
        <v>831305.00551191962</v>
      </c>
      <c r="AW197" s="5">
        <f t="shared" si="127"/>
        <v>287038.58279186289</v>
      </c>
      <c r="AX197" s="51">
        <f t="shared" si="128"/>
        <v>0.32761595171590951</v>
      </c>
      <c r="AZ197" s="39">
        <f t="shared" si="129"/>
        <v>831305</v>
      </c>
      <c r="BA197" s="5">
        <f t="shared" si="130"/>
        <v>157948</v>
      </c>
      <c r="BB197" s="40">
        <f t="shared" si="131"/>
        <v>989253</v>
      </c>
    </row>
    <row r="198" spans="1:54" ht="30" customHeight="1" x14ac:dyDescent="0.25">
      <c r="A198" s="7">
        <v>196</v>
      </c>
      <c r="B198" s="9" t="s">
        <v>199</v>
      </c>
      <c r="C198" s="1" t="s">
        <v>2</v>
      </c>
      <c r="D198" s="13" t="s">
        <v>342</v>
      </c>
      <c r="E198" s="28">
        <v>3025.2100840336134</v>
      </c>
      <c r="F198" s="26">
        <f t="shared" si="101"/>
        <v>574.7899159663865</v>
      </c>
      <c r="G198" s="27">
        <f t="shared" si="102"/>
        <v>3600</v>
      </c>
      <c r="H198" s="18" t="s">
        <v>343</v>
      </c>
      <c r="I198" s="29">
        <v>2521.0084033613448</v>
      </c>
      <c r="J198" s="11">
        <f t="shared" si="103"/>
        <v>478.99159663865555</v>
      </c>
      <c r="K198" s="19">
        <f t="shared" si="104"/>
        <v>3000.0000000000005</v>
      </c>
      <c r="L198" s="18" t="s">
        <v>344</v>
      </c>
      <c r="M198" s="29">
        <v>2773.1092436974791</v>
      </c>
      <c r="N198" s="11">
        <f t="shared" si="105"/>
        <v>526.89075630252103</v>
      </c>
      <c r="O198" s="19">
        <f t="shared" si="106"/>
        <v>3300</v>
      </c>
      <c r="P198" s="20"/>
      <c r="Q198" s="23">
        <f t="shared" si="99"/>
        <v>2773.1092436974791</v>
      </c>
      <c r="R198" s="24">
        <f t="shared" si="107"/>
        <v>2521.0084033613448</v>
      </c>
      <c r="S198" s="33">
        <f t="shared" si="108"/>
        <v>3025.2100840336134</v>
      </c>
      <c r="T198" s="41"/>
      <c r="U198" s="43">
        <v>4205</v>
      </c>
      <c r="V198" s="42">
        <f t="shared" si="109"/>
        <v>4756.6959999999999</v>
      </c>
      <c r="W198" s="35"/>
      <c r="X198" s="36">
        <v>11854.08</v>
      </c>
      <c r="Y198" s="24">
        <f t="shared" si="110"/>
        <v>2252.2752</v>
      </c>
      <c r="Z198" s="25">
        <f t="shared" si="111"/>
        <v>14106.3552</v>
      </c>
      <c r="AA198" s="37">
        <v>10976</v>
      </c>
      <c r="AB198" s="24">
        <f t="shared" si="112"/>
        <v>2085.44</v>
      </c>
      <c r="AC198" s="38">
        <f t="shared" si="113"/>
        <v>13061.44</v>
      </c>
      <c r="AD198" s="36">
        <v>9800</v>
      </c>
      <c r="AE198" s="24">
        <f t="shared" si="114"/>
        <v>1862</v>
      </c>
      <c r="AF198" s="25">
        <f t="shared" si="115"/>
        <v>11662</v>
      </c>
      <c r="AH198" s="44">
        <f t="shared" si="116"/>
        <v>9346.6939999999995</v>
      </c>
      <c r="AJ198" s="45">
        <f t="shared" si="100"/>
        <v>1.2227571938168846</v>
      </c>
      <c r="AL198" s="5">
        <f t="shared" si="117"/>
        <v>6173.0950669130407</v>
      </c>
      <c r="AM198" s="5">
        <f t="shared" si="118"/>
        <v>12520.292933086959</v>
      </c>
      <c r="AN198" s="5" t="str">
        <f t="shared" si="119"/>
        <v/>
      </c>
      <c r="AO198" s="5">
        <f t="shared" si="120"/>
        <v>11854.08</v>
      </c>
      <c r="AP198" s="5">
        <f t="shared" si="121"/>
        <v>10976</v>
      </c>
      <c r="AQ198" s="5">
        <f t="shared" si="122"/>
        <v>9800</v>
      </c>
      <c r="AS198" s="39">
        <f t="shared" si="123"/>
        <v>9800</v>
      </c>
      <c r="AT198" s="5">
        <f t="shared" si="124"/>
        <v>9346.6939999999995</v>
      </c>
      <c r="AU198" s="5">
        <f t="shared" si="125"/>
        <v>4756.6959999999999</v>
      </c>
      <c r="AV198" s="5">
        <f t="shared" si="126"/>
        <v>8824.9216058596721</v>
      </c>
      <c r="AW198" s="5">
        <f t="shared" si="127"/>
        <v>3173.5989330869588</v>
      </c>
      <c r="AX198" s="51">
        <f t="shared" si="128"/>
        <v>0.33954240216775677</v>
      </c>
      <c r="AZ198" s="39">
        <f t="shared" si="129"/>
        <v>8825</v>
      </c>
      <c r="BA198" s="5">
        <f t="shared" si="130"/>
        <v>1677</v>
      </c>
      <c r="BB198" s="40">
        <f t="shared" si="131"/>
        <v>10502</v>
      </c>
    </row>
    <row r="199" spans="1:54" ht="30" customHeight="1" x14ac:dyDescent="0.25">
      <c r="A199" s="7">
        <v>197</v>
      </c>
      <c r="B199" s="9" t="s">
        <v>200</v>
      </c>
      <c r="C199" s="1" t="s">
        <v>2</v>
      </c>
      <c r="D199" s="13" t="s">
        <v>339</v>
      </c>
      <c r="E199" s="28">
        <v>4201.680672268908</v>
      </c>
      <c r="F199" s="26">
        <f t="shared" si="101"/>
        <v>798.31932773109247</v>
      </c>
      <c r="G199" s="27">
        <f t="shared" si="102"/>
        <v>5000</v>
      </c>
      <c r="H199" s="18" t="s">
        <v>340</v>
      </c>
      <c r="I199" s="29">
        <v>5126.0504201680678</v>
      </c>
      <c r="J199" s="11">
        <f t="shared" si="103"/>
        <v>973.94957983193297</v>
      </c>
      <c r="K199" s="19">
        <f t="shared" si="104"/>
        <v>6100.0000000000009</v>
      </c>
      <c r="L199" s="18" t="s">
        <v>341</v>
      </c>
      <c r="M199" s="29">
        <v>3277.3109243697481</v>
      </c>
      <c r="N199" s="11">
        <f t="shared" si="105"/>
        <v>622.68907563025209</v>
      </c>
      <c r="O199" s="19">
        <f t="shared" si="106"/>
        <v>3900</v>
      </c>
      <c r="P199" s="20"/>
      <c r="Q199" s="23">
        <f t="shared" si="99"/>
        <v>4201.680672268908</v>
      </c>
      <c r="R199" s="24">
        <f t="shared" si="107"/>
        <v>3277.3109243697481</v>
      </c>
      <c r="S199" s="33">
        <f t="shared" si="108"/>
        <v>5126.0504201680678</v>
      </c>
      <c r="T199" s="41"/>
      <c r="U199" s="43">
        <v>5728</v>
      </c>
      <c r="V199" s="42">
        <f t="shared" si="109"/>
        <v>6479.5136000000002</v>
      </c>
      <c r="W199" s="35"/>
      <c r="X199" s="36">
        <v>15724.8</v>
      </c>
      <c r="Y199" s="24">
        <f t="shared" si="110"/>
        <v>2987.712</v>
      </c>
      <c r="Z199" s="25">
        <f t="shared" si="111"/>
        <v>18712.511999999999</v>
      </c>
      <c r="AA199" s="37">
        <v>14560</v>
      </c>
      <c r="AB199" s="24">
        <f t="shared" si="112"/>
        <v>2766.4</v>
      </c>
      <c r="AC199" s="38">
        <f t="shared" si="113"/>
        <v>17326.400000000001</v>
      </c>
      <c r="AD199" s="36">
        <v>13000</v>
      </c>
      <c r="AE199" s="24">
        <f t="shared" si="114"/>
        <v>2470</v>
      </c>
      <c r="AF199" s="25">
        <f t="shared" si="115"/>
        <v>15470</v>
      </c>
      <c r="AH199" s="44">
        <f t="shared" si="116"/>
        <v>12441.0784</v>
      </c>
      <c r="AJ199" s="45">
        <f t="shared" si="100"/>
        <v>1.1719759776536314</v>
      </c>
      <c r="AL199" s="5">
        <f t="shared" si="117"/>
        <v>8312.9107470415001</v>
      </c>
      <c r="AM199" s="5">
        <f t="shared" si="118"/>
        <v>16569.246052958501</v>
      </c>
      <c r="AN199" s="5" t="str">
        <f t="shared" si="119"/>
        <v/>
      </c>
      <c r="AO199" s="5">
        <f t="shared" si="120"/>
        <v>15724.8</v>
      </c>
      <c r="AP199" s="5">
        <f t="shared" si="121"/>
        <v>14560</v>
      </c>
      <c r="AQ199" s="5">
        <f t="shared" si="122"/>
        <v>13000</v>
      </c>
      <c r="AS199" s="39">
        <f t="shared" si="123"/>
        <v>13000</v>
      </c>
      <c r="AT199" s="5">
        <f t="shared" si="124"/>
        <v>12441.0784</v>
      </c>
      <c r="AU199" s="5">
        <f t="shared" si="125"/>
        <v>6479.5136000000002</v>
      </c>
      <c r="AV199" s="5">
        <f t="shared" si="126"/>
        <v>11784.41602176042</v>
      </c>
      <c r="AW199" s="5">
        <f t="shared" si="127"/>
        <v>4128.1676529585002</v>
      </c>
      <c r="AX199" s="51">
        <f t="shared" si="128"/>
        <v>0.33181750972315233</v>
      </c>
      <c r="AZ199" s="39">
        <f t="shared" si="129"/>
        <v>11784</v>
      </c>
      <c r="BA199" s="5">
        <f t="shared" si="130"/>
        <v>2239</v>
      </c>
      <c r="BB199" s="40">
        <f t="shared" si="131"/>
        <v>14023</v>
      </c>
    </row>
    <row r="200" spans="1:54" ht="30" customHeight="1" x14ac:dyDescent="0.25">
      <c r="A200" s="7">
        <v>198</v>
      </c>
      <c r="B200" s="9" t="s">
        <v>201</v>
      </c>
      <c r="C200" s="1" t="s">
        <v>2</v>
      </c>
      <c r="D200" s="13" t="s">
        <v>345</v>
      </c>
      <c r="E200" s="28">
        <v>3277.3109243697481</v>
      </c>
      <c r="F200" s="26">
        <f t="shared" si="101"/>
        <v>622.68907563025209</v>
      </c>
      <c r="G200" s="27">
        <f t="shared" si="102"/>
        <v>3900</v>
      </c>
      <c r="H200" s="18" t="s">
        <v>343</v>
      </c>
      <c r="I200" s="29">
        <v>2521.0084033613448</v>
      </c>
      <c r="J200" s="11">
        <f t="shared" si="103"/>
        <v>478.99159663865555</v>
      </c>
      <c r="K200" s="19">
        <f t="shared" si="104"/>
        <v>3000.0000000000005</v>
      </c>
      <c r="L200" s="18" t="s">
        <v>346</v>
      </c>
      <c r="M200" s="29">
        <v>2689.0756302521008</v>
      </c>
      <c r="N200" s="11">
        <f t="shared" si="105"/>
        <v>510.92436974789916</v>
      </c>
      <c r="O200" s="19">
        <f t="shared" si="106"/>
        <v>3200</v>
      </c>
      <c r="P200" s="20"/>
      <c r="Q200" s="23">
        <f t="shared" si="99"/>
        <v>2829.1316526610644</v>
      </c>
      <c r="R200" s="24">
        <f t="shared" si="107"/>
        <v>2521.0084033613448</v>
      </c>
      <c r="S200" s="33">
        <f t="shared" si="108"/>
        <v>3277.3109243697481</v>
      </c>
      <c r="T200" s="41"/>
      <c r="U200" s="43">
        <v>2900</v>
      </c>
      <c r="V200" s="42">
        <f t="shared" si="109"/>
        <v>3280.48</v>
      </c>
      <c r="W200" s="35"/>
      <c r="X200" s="36">
        <v>19111.68</v>
      </c>
      <c r="Y200" s="24">
        <f t="shared" si="110"/>
        <v>3631.2192</v>
      </c>
      <c r="Z200" s="25">
        <f t="shared" si="111"/>
        <v>22742.8992</v>
      </c>
      <c r="AA200" s="37">
        <v>17696</v>
      </c>
      <c r="AB200" s="24">
        <f t="shared" si="112"/>
        <v>3362.24</v>
      </c>
      <c r="AC200" s="38">
        <f t="shared" si="113"/>
        <v>21058.239999999998</v>
      </c>
      <c r="AD200" s="36">
        <v>15800</v>
      </c>
      <c r="AE200" s="24">
        <f t="shared" si="114"/>
        <v>3002</v>
      </c>
      <c r="AF200" s="25">
        <f t="shared" si="115"/>
        <v>18802</v>
      </c>
      <c r="AH200" s="44">
        <f t="shared" si="116"/>
        <v>13972.04</v>
      </c>
      <c r="AJ200" s="45">
        <f t="shared" si="100"/>
        <v>3.8179448275862073</v>
      </c>
      <c r="AL200" s="5">
        <f t="shared" si="117"/>
        <v>6716.3601465702304</v>
      </c>
      <c r="AM200" s="5">
        <f t="shared" si="118"/>
        <v>21227.719853429771</v>
      </c>
      <c r="AN200" s="5" t="str">
        <f t="shared" si="119"/>
        <v/>
      </c>
      <c r="AO200" s="5">
        <f t="shared" si="120"/>
        <v>19111.68</v>
      </c>
      <c r="AP200" s="5">
        <f t="shared" si="121"/>
        <v>17696</v>
      </c>
      <c r="AQ200" s="5">
        <f t="shared" si="122"/>
        <v>15800</v>
      </c>
      <c r="AS200" s="39">
        <f t="shared" si="123"/>
        <v>15800</v>
      </c>
      <c r="AT200" s="5">
        <f t="shared" si="124"/>
        <v>13972.04</v>
      </c>
      <c r="AU200" s="5">
        <f t="shared" si="125"/>
        <v>3280.48</v>
      </c>
      <c r="AV200" s="5">
        <f t="shared" si="126"/>
        <v>11506.470119557454</v>
      </c>
      <c r="AW200" s="5">
        <f t="shared" si="127"/>
        <v>7255.6798534297704</v>
      </c>
      <c r="AX200" s="51">
        <f t="shared" si="128"/>
        <v>0.51929996288514557</v>
      </c>
      <c r="AZ200" s="39">
        <f t="shared" si="129"/>
        <v>11506</v>
      </c>
      <c r="BA200" s="5">
        <f t="shared" si="130"/>
        <v>2186</v>
      </c>
      <c r="BB200" s="40">
        <f t="shared" si="131"/>
        <v>13692</v>
      </c>
    </row>
    <row r="201" spans="1:54" ht="30" customHeight="1" x14ac:dyDescent="0.25">
      <c r="A201" s="7">
        <v>199</v>
      </c>
      <c r="B201" s="9" t="s">
        <v>202</v>
      </c>
      <c r="C201" s="1" t="s">
        <v>2</v>
      </c>
      <c r="D201" s="13" t="s">
        <v>347</v>
      </c>
      <c r="E201" s="28">
        <v>5630.2521008403364</v>
      </c>
      <c r="F201" s="26">
        <f t="shared" si="101"/>
        <v>1069.747899159664</v>
      </c>
      <c r="G201" s="27">
        <f t="shared" si="102"/>
        <v>6700</v>
      </c>
      <c r="H201" s="18"/>
      <c r="I201" s="29">
        <v>0</v>
      </c>
      <c r="J201" s="11">
        <f t="shared" si="103"/>
        <v>0</v>
      </c>
      <c r="K201" s="19">
        <f t="shared" si="104"/>
        <v>0</v>
      </c>
      <c r="L201" s="18"/>
      <c r="M201" s="29">
        <v>0</v>
      </c>
      <c r="N201" s="11">
        <f t="shared" si="105"/>
        <v>0</v>
      </c>
      <c r="O201" s="19">
        <f t="shared" si="106"/>
        <v>0</v>
      </c>
      <c r="P201" s="20"/>
      <c r="Q201" s="23">
        <f t="shared" si="99"/>
        <v>1876.7507002801121</v>
      </c>
      <c r="R201" s="24">
        <f t="shared" si="107"/>
        <v>0</v>
      </c>
      <c r="S201" s="33">
        <f t="shared" si="108"/>
        <v>5630.2521008403364</v>
      </c>
      <c r="T201" s="41"/>
      <c r="U201" s="43">
        <v>6335</v>
      </c>
      <c r="V201" s="42">
        <f t="shared" si="109"/>
        <v>7166.152</v>
      </c>
      <c r="W201" s="35"/>
      <c r="X201" s="36">
        <v>59512.32</v>
      </c>
      <c r="Y201" s="24">
        <f t="shared" si="110"/>
        <v>11307.3408</v>
      </c>
      <c r="Z201" s="25">
        <f t="shared" si="111"/>
        <v>70819.660799999998</v>
      </c>
      <c r="AA201" s="37">
        <v>55104</v>
      </c>
      <c r="AB201" s="24">
        <f t="shared" si="112"/>
        <v>10469.76</v>
      </c>
      <c r="AC201" s="38">
        <f t="shared" si="113"/>
        <v>65573.759999999995</v>
      </c>
      <c r="AD201" s="36">
        <v>49200</v>
      </c>
      <c r="AE201" s="24">
        <f t="shared" si="114"/>
        <v>9348</v>
      </c>
      <c r="AF201" s="25">
        <f t="shared" si="115"/>
        <v>58548</v>
      </c>
      <c r="AH201" s="44">
        <f t="shared" si="116"/>
        <v>42745.618000000002</v>
      </c>
      <c r="AJ201" s="45">
        <f t="shared" si="100"/>
        <v>5.7475324388318869</v>
      </c>
      <c r="AL201" s="5">
        <f t="shared" si="117"/>
        <v>18652.677474735428</v>
      </c>
      <c r="AM201" s="5">
        <f t="shared" si="118"/>
        <v>66838.558525264583</v>
      </c>
      <c r="AN201" s="5" t="str">
        <f t="shared" si="119"/>
        <v/>
      </c>
      <c r="AO201" s="5">
        <f t="shared" si="120"/>
        <v>59512.32</v>
      </c>
      <c r="AP201" s="5">
        <f t="shared" si="121"/>
        <v>55104</v>
      </c>
      <c r="AQ201" s="5">
        <f t="shared" si="122"/>
        <v>49200</v>
      </c>
      <c r="AS201" s="39">
        <f t="shared" si="123"/>
        <v>49200</v>
      </c>
      <c r="AT201" s="5">
        <f t="shared" si="124"/>
        <v>42745.618000000002</v>
      </c>
      <c r="AU201" s="5">
        <f t="shared" si="125"/>
        <v>7166.152</v>
      </c>
      <c r="AV201" s="5">
        <f t="shared" si="126"/>
        <v>32791.424336328615</v>
      </c>
      <c r="AW201" s="5">
        <f t="shared" si="127"/>
        <v>24092.940525264574</v>
      </c>
      <c r="AX201" s="51">
        <f t="shared" si="128"/>
        <v>0.56363533041596392</v>
      </c>
      <c r="AZ201" s="39">
        <f t="shared" si="129"/>
        <v>32791</v>
      </c>
      <c r="BA201" s="5">
        <f t="shared" si="130"/>
        <v>6230</v>
      </c>
      <c r="BB201" s="40">
        <f t="shared" si="131"/>
        <v>39021</v>
      </c>
    </row>
    <row r="202" spans="1:54" ht="30" customHeight="1" x14ac:dyDescent="0.25">
      <c r="A202" s="7">
        <v>200</v>
      </c>
      <c r="B202" s="9" t="s">
        <v>203</v>
      </c>
      <c r="C202" s="1" t="s">
        <v>2</v>
      </c>
      <c r="D202" s="13" t="s">
        <v>348</v>
      </c>
      <c r="E202" s="28">
        <v>3277.3109243697481</v>
      </c>
      <c r="F202" s="26">
        <f t="shared" si="101"/>
        <v>622.68907563025209</v>
      </c>
      <c r="G202" s="27">
        <f t="shared" si="102"/>
        <v>3900</v>
      </c>
      <c r="H202" s="18" t="s">
        <v>349</v>
      </c>
      <c r="I202" s="29">
        <v>2689.0756302521008</v>
      </c>
      <c r="J202" s="11">
        <f t="shared" si="103"/>
        <v>510.92436974789916</v>
      </c>
      <c r="K202" s="19">
        <f t="shared" si="104"/>
        <v>3200</v>
      </c>
      <c r="L202" s="18" t="s">
        <v>350</v>
      </c>
      <c r="M202" s="29">
        <v>3277.3109243697481</v>
      </c>
      <c r="N202" s="11">
        <f t="shared" si="105"/>
        <v>622.68907563025209</v>
      </c>
      <c r="O202" s="19">
        <f t="shared" si="106"/>
        <v>3900</v>
      </c>
      <c r="P202" s="20"/>
      <c r="Q202" s="23">
        <f t="shared" si="99"/>
        <v>3081.2324929971996</v>
      </c>
      <c r="R202" s="24">
        <f t="shared" si="107"/>
        <v>2689.0756302521008</v>
      </c>
      <c r="S202" s="33">
        <f t="shared" si="108"/>
        <v>3277.3109243697481</v>
      </c>
      <c r="T202" s="41"/>
      <c r="U202" s="43">
        <v>1450</v>
      </c>
      <c r="V202" s="42">
        <f t="shared" si="109"/>
        <v>1640.24</v>
      </c>
      <c r="W202" s="35"/>
      <c r="X202" s="36">
        <v>14273.28</v>
      </c>
      <c r="Y202" s="24">
        <f t="shared" si="110"/>
        <v>2711.9232000000002</v>
      </c>
      <c r="Z202" s="25">
        <f t="shared" si="111"/>
        <v>16985.2032</v>
      </c>
      <c r="AA202" s="37">
        <v>13216</v>
      </c>
      <c r="AB202" s="24">
        <f t="shared" si="112"/>
        <v>2511.04</v>
      </c>
      <c r="AC202" s="38">
        <f t="shared" si="113"/>
        <v>15727.04</v>
      </c>
      <c r="AD202" s="36">
        <v>11800</v>
      </c>
      <c r="AE202" s="24">
        <f t="shared" si="114"/>
        <v>2242</v>
      </c>
      <c r="AF202" s="25">
        <f t="shared" si="115"/>
        <v>14042</v>
      </c>
      <c r="AH202" s="44">
        <f t="shared" si="116"/>
        <v>10232.380000000001</v>
      </c>
      <c r="AJ202" s="45">
        <f t="shared" si="100"/>
        <v>6.0568137931034487</v>
      </c>
      <c r="AL202" s="5">
        <f t="shared" si="117"/>
        <v>4415.3600482148395</v>
      </c>
      <c r="AM202" s="5">
        <f t="shared" si="118"/>
        <v>16049.399951785163</v>
      </c>
      <c r="AN202" s="5" t="str">
        <f t="shared" si="119"/>
        <v/>
      </c>
      <c r="AO202" s="5">
        <f t="shared" si="120"/>
        <v>14273.28</v>
      </c>
      <c r="AP202" s="5">
        <f t="shared" si="121"/>
        <v>13216</v>
      </c>
      <c r="AQ202" s="5">
        <f t="shared" si="122"/>
        <v>11800</v>
      </c>
      <c r="AS202" s="39">
        <f t="shared" si="123"/>
        <v>11800</v>
      </c>
      <c r="AT202" s="5">
        <f t="shared" si="124"/>
        <v>10232.380000000001</v>
      </c>
      <c r="AU202" s="5">
        <f t="shared" si="125"/>
        <v>1640.24</v>
      </c>
      <c r="AV202" s="5">
        <f t="shared" si="126"/>
        <v>7773.2619890375227</v>
      </c>
      <c r="AW202" s="5">
        <f t="shared" si="127"/>
        <v>5817.0199517851615</v>
      </c>
      <c r="AX202" s="51">
        <f t="shared" si="128"/>
        <v>0.5684913922064232</v>
      </c>
      <c r="AZ202" s="39">
        <f t="shared" si="129"/>
        <v>7773</v>
      </c>
      <c r="BA202" s="5">
        <f t="shared" si="130"/>
        <v>1477</v>
      </c>
      <c r="BB202" s="40">
        <f t="shared" si="131"/>
        <v>9250</v>
      </c>
    </row>
    <row r="203" spans="1:54" ht="30" customHeight="1" x14ac:dyDescent="0.25">
      <c r="A203" s="7">
        <v>201</v>
      </c>
      <c r="B203" s="9" t="s">
        <v>204</v>
      </c>
      <c r="C203" s="1" t="s">
        <v>2</v>
      </c>
      <c r="D203" s="13"/>
      <c r="E203" s="28">
        <v>0</v>
      </c>
      <c r="F203" s="26">
        <f t="shared" si="101"/>
        <v>0</v>
      </c>
      <c r="G203" s="27">
        <f t="shared" si="102"/>
        <v>0</v>
      </c>
      <c r="H203" s="18"/>
      <c r="I203" s="29">
        <v>0</v>
      </c>
      <c r="J203" s="11">
        <f t="shared" si="103"/>
        <v>0</v>
      </c>
      <c r="K203" s="19">
        <f t="shared" si="104"/>
        <v>0</v>
      </c>
      <c r="L203" s="18"/>
      <c r="M203" s="29">
        <v>0</v>
      </c>
      <c r="N203" s="11">
        <f t="shared" si="105"/>
        <v>0</v>
      </c>
      <c r="O203" s="19">
        <f t="shared" si="106"/>
        <v>0</v>
      </c>
      <c r="P203" s="20"/>
      <c r="Q203" s="23">
        <f t="shared" si="99"/>
        <v>0</v>
      </c>
      <c r="R203" s="24">
        <f t="shared" si="107"/>
        <v>0</v>
      </c>
      <c r="S203" s="33">
        <f t="shared" si="108"/>
        <v>0</v>
      </c>
      <c r="T203" s="41"/>
      <c r="U203" s="43">
        <v>3000</v>
      </c>
      <c r="V203" s="42">
        <f t="shared" si="109"/>
        <v>3393.6</v>
      </c>
      <c r="W203" s="35"/>
      <c r="X203" s="36">
        <v>13426.56</v>
      </c>
      <c r="Y203" s="24">
        <f t="shared" si="110"/>
        <v>2551.0463999999997</v>
      </c>
      <c r="Z203" s="25">
        <f t="shared" si="111"/>
        <v>15977.606399999999</v>
      </c>
      <c r="AA203" s="37">
        <v>12432</v>
      </c>
      <c r="AB203" s="24">
        <f t="shared" si="112"/>
        <v>2362.08</v>
      </c>
      <c r="AC203" s="38">
        <f t="shared" si="113"/>
        <v>14794.08</v>
      </c>
      <c r="AD203" s="36">
        <v>11100</v>
      </c>
      <c r="AE203" s="24">
        <f t="shared" si="114"/>
        <v>2109</v>
      </c>
      <c r="AF203" s="25">
        <f t="shared" si="115"/>
        <v>13209</v>
      </c>
      <c r="AH203" s="44">
        <f t="shared" si="116"/>
        <v>10088.040000000001</v>
      </c>
      <c r="AJ203" s="45">
        <f t="shared" si="100"/>
        <v>2.3626800000000001</v>
      </c>
      <c r="AL203" s="5">
        <f t="shared" si="117"/>
        <v>5524.4356413378728</v>
      </c>
      <c r="AM203" s="5">
        <f t="shared" si="118"/>
        <v>14651.644358662128</v>
      </c>
      <c r="AN203" s="5" t="str">
        <f t="shared" si="119"/>
        <v/>
      </c>
      <c r="AO203" s="5">
        <f t="shared" si="120"/>
        <v>13426.56</v>
      </c>
      <c r="AP203" s="5">
        <f t="shared" si="121"/>
        <v>12432</v>
      </c>
      <c r="AQ203" s="5">
        <f t="shared" si="122"/>
        <v>11100</v>
      </c>
      <c r="AS203" s="39">
        <f t="shared" si="123"/>
        <v>11100</v>
      </c>
      <c r="AT203" s="5">
        <f t="shared" si="124"/>
        <v>10088.040000000001</v>
      </c>
      <c r="AU203" s="5">
        <f t="shared" si="125"/>
        <v>3393.6</v>
      </c>
      <c r="AV203" s="5">
        <f t="shared" si="126"/>
        <v>8904.7626282930432</v>
      </c>
      <c r="AW203" s="5">
        <f t="shared" si="127"/>
        <v>4563.6043586621281</v>
      </c>
      <c r="AX203" s="51">
        <f t="shared" si="128"/>
        <v>0.45237770257276216</v>
      </c>
      <c r="AZ203" s="39">
        <f t="shared" si="129"/>
        <v>8905</v>
      </c>
      <c r="BA203" s="5">
        <f t="shared" si="130"/>
        <v>1692</v>
      </c>
      <c r="BB203" s="40">
        <f t="shared" si="131"/>
        <v>10597</v>
      </c>
    </row>
    <row r="204" spans="1:54" ht="30" customHeight="1" x14ac:dyDescent="0.25">
      <c r="A204" s="7">
        <v>202</v>
      </c>
      <c r="B204" s="9" t="s">
        <v>205</v>
      </c>
      <c r="C204" s="1" t="s">
        <v>2</v>
      </c>
      <c r="D204" s="13"/>
      <c r="E204" s="28">
        <v>0</v>
      </c>
      <c r="F204" s="26">
        <f t="shared" si="101"/>
        <v>0</v>
      </c>
      <c r="G204" s="27">
        <f t="shared" si="102"/>
        <v>0</v>
      </c>
      <c r="H204" s="18"/>
      <c r="I204" s="29">
        <v>0</v>
      </c>
      <c r="J204" s="11">
        <f t="shared" si="103"/>
        <v>0</v>
      </c>
      <c r="K204" s="19">
        <f t="shared" si="104"/>
        <v>0</v>
      </c>
      <c r="L204" s="18"/>
      <c r="M204" s="29">
        <v>0</v>
      </c>
      <c r="N204" s="11">
        <f t="shared" si="105"/>
        <v>0</v>
      </c>
      <c r="O204" s="19">
        <f t="shared" si="106"/>
        <v>0</v>
      </c>
      <c r="P204" s="20"/>
      <c r="Q204" s="23">
        <f t="shared" si="99"/>
        <v>0</v>
      </c>
      <c r="R204" s="24">
        <f t="shared" si="107"/>
        <v>0</v>
      </c>
      <c r="S204" s="33">
        <f t="shared" si="108"/>
        <v>0</v>
      </c>
      <c r="T204" s="41"/>
      <c r="U204" s="43">
        <v>49270</v>
      </c>
      <c r="V204" s="42">
        <f t="shared" si="109"/>
        <v>55734.224000000002</v>
      </c>
      <c r="W204" s="35"/>
      <c r="X204" s="36">
        <v>156522.23999999999</v>
      </c>
      <c r="Y204" s="24">
        <f t="shared" si="110"/>
        <v>29739.225599999994</v>
      </c>
      <c r="Z204" s="25">
        <f t="shared" si="111"/>
        <v>186261.4656</v>
      </c>
      <c r="AA204" s="37">
        <v>144928</v>
      </c>
      <c r="AB204" s="24">
        <f t="shared" si="112"/>
        <v>27536.32</v>
      </c>
      <c r="AC204" s="38">
        <f t="shared" si="113"/>
        <v>172464.32</v>
      </c>
      <c r="AD204" s="36">
        <v>129400</v>
      </c>
      <c r="AE204" s="24">
        <f t="shared" si="114"/>
        <v>24586</v>
      </c>
      <c r="AF204" s="25">
        <f t="shared" si="115"/>
        <v>153986</v>
      </c>
      <c r="AH204" s="44">
        <f t="shared" si="116"/>
        <v>121646.11599999999</v>
      </c>
      <c r="AJ204" s="45">
        <f t="shared" si="100"/>
        <v>1.4689692713618834</v>
      </c>
      <c r="AL204" s="5">
        <f t="shared" si="117"/>
        <v>76321.765032196257</v>
      </c>
      <c r="AM204" s="5">
        <f t="shared" si="118"/>
        <v>166970.46696780372</v>
      </c>
      <c r="AN204" s="5" t="str">
        <f t="shared" si="119"/>
        <v/>
      </c>
      <c r="AO204" s="5">
        <f t="shared" si="120"/>
        <v>156522.23999999999</v>
      </c>
      <c r="AP204" s="5">
        <f t="shared" si="121"/>
        <v>144928</v>
      </c>
      <c r="AQ204" s="5">
        <f t="shared" si="122"/>
        <v>129400</v>
      </c>
      <c r="AS204" s="39">
        <f t="shared" si="123"/>
        <v>129400</v>
      </c>
      <c r="AT204" s="5">
        <f t="shared" si="124"/>
        <v>121646.11599999999</v>
      </c>
      <c r="AU204" s="5">
        <f t="shared" si="125"/>
        <v>55734.224000000002</v>
      </c>
      <c r="AV204" s="5">
        <f t="shared" si="126"/>
        <v>113095.71410519932</v>
      </c>
      <c r="AW204" s="5">
        <f t="shared" si="127"/>
        <v>45324.350967803737</v>
      </c>
      <c r="AX204" s="51">
        <f t="shared" si="128"/>
        <v>0.37259184639979576</v>
      </c>
      <c r="AZ204" s="39">
        <f t="shared" si="129"/>
        <v>113096</v>
      </c>
      <c r="BA204" s="5">
        <f t="shared" si="130"/>
        <v>21488</v>
      </c>
      <c r="BB204" s="40">
        <f t="shared" si="131"/>
        <v>134584</v>
      </c>
    </row>
    <row r="205" spans="1:54" ht="30" customHeight="1" x14ac:dyDescent="0.25">
      <c r="A205" s="7">
        <v>203</v>
      </c>
      <c r="B205" s="9" t="s">
        <v>206</v>
      </c>
      <c r="C205" s="1" t="s">
        <v>2</v>
      </c>
      <c r="D205" s="13" t="s">
        <v>395</v>
      </c>
      <c r="E205" s="28">
        <f>720000/1.19</f>
        <v>605042.01680672274</v>
      </c>
      <c r="F205" s="26">
        <f t="shared" si="101"/>
        <v>114957.98319327732</v>
      </c>
      <c r="G205" s="27">
        <f t="shared" si="102"/>
        <v>720000</v>
      </c>
      <c r="H205" s="18"/>
      <c r="I205" s="29">
        <v>0</v>
      </c>
      <c r="J205" s="11">
        <f t="shared" si="103"/>
        <v>0</v>
      </c>
      <c r="K205" s="19">
        <f t="shared" si="104"/>
        <v>0</v>
      </c>
      <c r="L205" s="18"/>
      <c r="M205" s="29">
        <v>0</v>
      </c>
      <c r="N205" s="11">
        <f t="shared" si="105"/>
        <v>0</v>
      </c>
      <c r="O205" s="19">
        <f t="shared" si="106"/>
        <v>0</v>
      </c>
      <c r="P205" s="20"/>
      <c r="Q205" s="23">
        <f t="shared" si="99"/>
        <v>201680.67226890757</v>
      </c>
      <c r="R205" s="24">
        <f t="shared" si="107"/>
        <v>0</v>
      </c>
      <c r="S205" s="33">
        <f t="shared" si="108"/>
        <v>605042.01680672274</v>
      </c>
      <c r="T205" s="41"/>
      <c r="U205" s="43">
        <v>514750</v>
      </c>
      <c r="V205" s="42">
        <f t="shared" si="109"/>
        <v>582285.19999999995</v>
      </c>
      <c r="W205" s="35"/>
      <c r="X205" s="36">
        <v>1089123.8400000001</v>
      </c>
      <c r="Y205" s="24">
        <f t="shared" si="110"/>
        <v>206933.52960000001</v>
      </c>
      <c r="Z205" s="25">
        <f t="shared" si="111"/>
        <v>1296057.3696000001</v>
      </c>
      <c r="AA205" s="37">
        <v>1008448</v>
      </c>
      <c r="AB205" s="24">
        <f t="shared" si="112"/>
        <v>191605.12</v>
      </c>
      <c r="AC205" s="38">
        <f t="shared" si="113"/>
        <v>1200053.1200000001</v>
      </c>
      <c r="AD205" s="36">
        <v>900400</v>
      </c>
      <c r="AE205" s="24">
        <f t="shared" si="114"/>
        <v>171076</v>
      </c>
      <c r="AF205" s="25">
        <f t="shared" si="115"/>
        <v>1071476</v>
      </c>
      <c r="AH205" s="44">
        <f t="shared" si="116"/>
        <v>895064.26</v>
      </c>
      <c r="AJ205" s="45">
        <f t="shared" si="100"/>
        <v>0.73883294803302579</v>
      </c>
      <c r="AL205" s="5">
        <f t="shared" si="117"/>
        <v>672672.56082787481</v>
      </c>
      <c r="AM205" s="5">
        <f t="shared" si="118"/>
        <v>1117455.9591721252</v>
      </c>
      <c r="AN205" s="5" t="str">
        <f t="shared" si="119"/>
        <v/>
      </c>
      <c r="AO205" s="5">
        <f t="shared" si="120"/>
        <v>1089123.8400000001</v>
      </c>
      <c r="AP205" s="5">
        <f t="shared" si="121"/>
        <v>1008448</v>
      </c>
      <c r="AQ205" s="5">
        <f t="shared" si="122"/>
        <v>900400</v>
      </c>
      <c r="AS205" s="39">
        <f t="shared" si="123"/>
        <v>900400</v>
      </c>
      <c r="AT205" s="5">
        <f t="shared" si="124"/>
        <v>895064.26</v>
      </c>
      <c r="AU205" s="5">
        <f t="shared" si="125"/>
        <v>582285.19999999995</v>
      </c>
      <c r="AV205" s="5">
        <f t="shared" si="126"/>
        <v>871115.02172996441</v>
      </c>
      <c r="AW205" s="5">
        <f t="shared" si="127"/>
        <v>222391.69917212523</v>
      </c>
      <c r="AX205" s="51">
        <f t="shared" si="128"/>
        <v>0.24846450596980069</v>
      </c>
      <c r="AZ205" s="39">
        <f t="shared" si="129"/>
        <v>871115</v>
      </c>
      <c r="BA205" s="5">
        <f t="shared" si="130"/>
        <v>165512</v>
      </c>
      <c r="BB205" s="40">
        <f t="shared" si="131"/>
        <v>1036627</v>
      </c>
    </row>
    <row r="206" spans="1:54" ht="30" customHeight="1" x14ac:dyDescent="0.25">
      <c r="A206" s="7">
        <v>204</v>
      </c>
      <c r="B206" s="9" t="s">
        <v>207</v>
      </c>
      <c r="C206" s="1" t="s">
        <v>2</v>
      </c>
      <c r="D206" s="13"/>
      <c r="E206" s="28">
        <v>0</v>
      </c>
      <c r="F206" s="26">
        <f t="shared" si="101"/>
        <v>0</v>
      </c>
      <c r="G206" s="27">
        <f t="shared" si="102"/>
        <v>0</v>
      </c>
      <c r="H206" s="18"/>
      <c r="I206" s="29">
        <v>0</v>
      </c>
      <c r="J206" s="11">
        <f t="shared" si="103"/>
        <v>0</v>
      </c>
      <c r="K206" s="19">
        <f t="shared" si="104"/>
        <v>0</v>
      </c>
      <c r="L206" s="18"/>
      <c r="M206" s="29">
        <v>0</v>
      </c>
      <c r="N206" s="11">
        <f t="shared" si="105"/>
        <v>0</v>
      </c>
      <c r="O206" s="19">
        <f t="shared" si="106"/>
        <v>0</v>
      </c>
      <c r="P206" s="20"/>
      <c r="Q206" s="23">
        <f t="shared" si="99"/>
        <v>0</v>
      </c>
      <c r="R206" s="24">
        <f t="shared" si="107"/>
        <v>0</v>
      </c>
      <c r="S206" s="33">
        <f t="shared" si="108"/>
        <v>0</v>
      </c>
      <c r="T206" s="41"/>
      <c r="U206" s="43">
        <v>115900</v>
      </c>
      <c r="V206" s="42">
        <f t="shared" si="109"/>
        <v>131106.07999999999</v>
      </c>
      <c r="W206" s="35"/>
      <c r="X206" s="36">
        <v>241653.89</v>
      </c>
      <c r="Y206" s="24">
        <f t="shared" si="110"/>
        <v>45914.239099999999</v>
      </c>
      <c r="Z206" s="25">
        <f t="shared" si="111"/>
        <v>287568.12910000002</v>
      </c>
      <c r="AA206" s="37">
        <v>223754</v>
      </c>
      <c r="AB206" s="24">
        <f t="shared" si="112"/>
        <v>42513.26</v>
      </c>
      <c r="AC206" s="38">
        <f t="shared" si="113"/>
        <v>266267.26</v>
      </c>
      <c r="AD206" s="36">
        <v>199780</v>
      </c>
      <c r="AE206" s="24">
        <f t="shared" si="114"/>
        <v>37958.199999999997</v>
      </c>
      <c r="AF206" s="25">
        <f t="shared" si="115"/>
        <v>237738.2</v>
      </c>
      <c r="AH206" s="44">
        <f t="shared" si="116"/>
        <v>199073.49249999999</v>
      </c>
      <c r="AJ206" s="45">
        <f t="shared" si="100"/>
        <v>0.71763151423641058</v>
      </c>
      <c r="AL206" s="5">
        <f t="shared" si="117"/>
        <v>150623.22240612505</v>
      </c>
      <c r="AM206" s="5">
        <f t="shared" si="118"/>
        <v>247523.76259387494</v>
      </c>
      <c r="AN206" s="5" t="str">
        <f t="shared" si="119"/>
        <v/>
      </c>
      <c r="AO206" s="5">
        <f t="shared" si="120"/>
        <v>241653.89</v>
      </c>
      <c r="AP206" s="5">
        <f t="shared" si="121"/>
        <v>223754</v>
      </c>
      <c r="AQ206" s="5">
        <f t="shared" si="122"/>
        <v>199780</v>
      </c>
      <c r="AS206" s="39">
        <f t="shared" si="123"/>
        <v>199780</v>
      </c>
      <c r="AT206" s="5">
        <f t="shared" si="124"/>
        <v>199073.49249999999</v>
      </c>
      <c r="AU206" s="5">
        <f t="shared" si="125"/>
        <v>131106.07999999999</v>
      </c>
      <c r="AV206" s="5">
        <f t="shared" si="126"/>
        <v>193992.46427796441</v>
      </c>
      <c r="AW206" s="5">
        <f t="shared" si="127"/>
        <v>48450.270093874955</v>
      </c>
      <c r="AX206" s="51">
        <f t="shared" si="128"/>
        <v>0.24337881194240341</v>
      </c>
      <c r="AZ206" s="39">
        <f t="shared" si="129"/>
        <v>193992</v>
      </c>
      <c r="BA206" s="5">
        <f t="shared" si="130"/>
        <v>36858</v>
      </c>
      <c r="BB206" s="40">
        <f t="shared" si="131"/>
        <v>230850</v>
      </c>
    </row>
    <row r="207" spans="1:54" ht="30" customHeight="1" x14ac:dyDescent="0.25">
      <c r="A207" s="7">
        <v>205</v>
      </c>
      <c r="B207" s="9" t="s">
        <v>208</v>
      </c>
      <c r="C207" s="1" t="s">
        <v>2</v>
      </c>
      <c r="D207" s="13"/>
      <c r="E207" s="28">
        <v>0</v>
      </c>
      <c r="F207" s="26">
        <f t="shared" si="101"/>
        <v>0</v>
      </c>
      <c r="G207" s="27">
        <f t="shared" si="102"/>
        <v>0</v>
      </c>
      <c r="H207" s="18"/>
      <c r="I207" s="29">
        <v>0</v>
      </c>
      <c r="J207" s="11">
        <f t="shared" si="103"/>
        <v>0</v>
      </c>
      <c r="K207" s="19">
        <f t="shared" si="104"/>
        <v>0</v>
      </c>
      <c r="L207" s="18"/>
      <c r="M207" s="29">
        <v>0</v>
      </c>
      <c r="N207" s="11">
        <f t="shared" si="105"/>
        <v>0</v>
      </c>
      <c r="O207" s="19">
        <f t="shared" si="106"/>
        <v>0</v>
      </c>
      <c r="P207" s="20"/>
      <c r="Q207" s="23">
        <f t="shared" si="99"/>
        <v>0</v>
      </c>
      <c r="R207" s="24">
        <f t="shared" si="107"/>
        <v>0</v>
      </c>
      <c r="S207" s="33">
        <f t="shared" si="108"/>
        <v>0</v>
      </c>
      <c r="T207" s="41"/>
      <c r="U207" s="43">
        <v>3281</v>
      </c>
      <c r="V207" s="42">
        <f t="shared" si="109"/>
        <v>3711.4672</v>
      </c>
      <c r="W207" s="35"/>
      <c r="X207" s="36">
        <v>8926.85</v>
      </c>
      <c r="Y207" s="24">
        <f t="shared" si="110"/>
        <v>1696.1015</v>
      </c>
      <c r="Z207" s="25">
        <f t="shared" si="111"/>
        <v>10622.951500000001</v>
      </c>
      <c r="AA207" s="37">
        <v>8266</v>
      </c>
      <c r="AB207" s="24">
        <f t="shared" si="112"/>
        <v>1570.54</v>
      </c>
      <c r="AC207" s="38">
        <f t="shared" si="113"/>
        <v>9836.5400000000009</v>
      </c>
      <c r="AD207" s="36">
        <v>7380</v>
      </c>
      <c r="AE207" s="24">
        <f t="shared" si="114"/>
        <v>1402.2</v>
      </c>
      <c r="AF207" s="25">
        <f t="shared" si="115"/>
        <v>8782.2000000000007</v>
      </c>
      <c r="AH207" s="44">
        <f t="shared" si="116"/>
        <v>7071.0793000000003</v>
      </c>
      <c r="AJ207" s="45">
        <f t="shared" si="100"/>
        <v>1.1551597988418165</v>
      </c>
      <c r="AL207" s="5">
        <f t="shared" si="117"/>
        <v>4743.4090891366532</v>
      </c>
      <c r="AM207" s="5">
        <f t="shared" si="118"/>
        <v>9398.7495108633484</v>
      </c>
      <c r="AN207" s="5" t="str">
        <f t="shared" si="119"/>
        <v/>
      </c>
      <c r="AO207" s="5">
        <f t="shared" si="120"/>
        <v>8926.85</v>
      </c>
      <c r="AP207" s="5">
        <f t="shared" si="121"/>
        <v>8266</v>
      </c>
      <c r="AQ207" s="5">
        <f t="shared" si="122"/>
        <v>7380</v>
      </c>
      <c r="AS207" s="39">
        <f t="shared" si="123"/>
        <v>7380</v>
      </c>
      <c r="AT207" s="5">
        <f t="shared" si="124"/>
        <v>7071.0793000000003</v>
      </c>
      <c r="AU207" s="5">
        <f t="shared" si="125"/>
        <v>3711.4672</v>
      </c>
      <c r="AV207" s="5">
        <f t="shared" si="126"/>
        <v>6705.0019226677814</v>
      </c>
      <c r="AW207" s="5">
        <f t="shared" si="127"/>
        <v>2327.6702108633472</v>
      </c>
      <c r="AX207" s="51">
        <f t="shared" si="128"/>
        <v>0.32918174328257738</v>
      </c>
      <c r="AZ207" s="39">
        <f t="shared" si="129"/>
        <v>6705</v>
      </c>
      <c r="BA207" s="5">
        <f t="shared" si="130"/>
        <v>1274</v>
      </c>
      <c r="BB207" s="40">
        <f t="shared" si="131"/>
        <v>7979</v>
      </c>
    </row>
    <row r="208" spans="1:54" ht="30" customHeight="1" x14ac:dyDescent="0.25">
      <c r="A208" s="7">
        <v>206</v>
      </c>
      <c r="B208" s="9" t="s">
        <v>209</v>
      </c>
      <c r="C208" s="1" t="s">
        <v>2</v>
      </c>
      <c r="D208" s="13"/>
      <c r="E208" s="28">
        <v>0</v>
      </c>
      <c r="F208" s="26">
        <f t="shared" si="101"/>
        <v>0</v>
      </c>
      <c r="G208" s="27">
        <f t="shared" si="102"/>
        <v>0</v>
      </c>
      <c r="H208" s="18"/>
      <c r="I208" s="29">
        <v>0</v>
      </c>
      <c r="J208" s="11">
        <f t="shared" si="103"/>
        <v>0</v>
      </c>
      <c r="K208" s="19">
        <f t="shared" si="104"/>
        <v>0</v>
      </c>
      <c r="L208" s="18"/>
      <c r="M208" s="29">
        <v>0</v>
      </c>
      <c r="N208" s="11">
        <f t="shared" si="105"/>
        <v>0</v>
      </c>
      <c r="O208" s="19">
        <f t="shared" si="106"/>
        <v>0</v>
      </c>
      <c r="P208" s="20"/>
      <c r="Q208" s="23">
        <f t="shared" si="99"/>
        <v>0</v>
      </c>
      <c r="R208" s="24">
        <f t="shared" si="107"/>
        <v>0</v>
      </c>
      <c r="S208" s="33">
        <f t="shared" si="108"/>
        <v>0</v>
      </c>
      <c r="T208" s="41"/>
      <c r="U208" s="43">
        <v>373100</v>
      </c>
      <c r="V208" s="42">
        <f t="shared" si="109"/>
        <v>422050.72</v>
      </c>
      <c r="W208" s="35"/>
      <c r="X208" s="36">
        <v>1122266.8799999999</v>
      </c>
      <c r="Y208" s="24">
        <f t="shared" si="110"/>
        <v>213230.70719999998</v>
      </c>
      <c r="Z208" s="25">
        <f t="shared" si="111"/>
        <v>1335497.5872</v>
      </c>
      <c r="AA208" s="37">
        <v>1039136</v>
      </c>
      <c r="AB208" s="24">
        <f t="shared" si="112"/>
        <v>197435.84</v>
      </c>
      <c r="AC208" s="38">
        <f t="shared" si="113"/>
        <v>1236571.8400000001</v>
      </c>
      <c r="AD208" s="36">
        <v>927800</v>
      </c>
      <c r="AE208" s="24">
        <f t="shared" si="114"/>
        <v>176282</v>
      </c>
      <c r="AF208" s="25">
        <f t="shared" si="115"/>
        <v>1104082</v>
      </c>
      <c r="AH208" s="44">
        <f t="shared" si="116"/>
        <v>877813.39999999991</v>
      </c>
      <c r="AJ208" s="45">
        <f t="shared" si="100"/>
        <v>1.3527563655856336</v>
      </c>
      <c r="AL208" s="5">
        <f t="shared" si="117"/>
        <v>563700.48727846867</v>
      </c>
      <c r="AM208" s="5">
        <f t="shared" si="118"/>
        <v>1191926.3127215311</v>
      </c>
      <c r="AN208" s="5" t="str">
        <f t="shared" si="119"/>
        <v/>
      </c>
      <c r="AO208" s="5">
        <f t="shared" si="120"/>
        <v>1122266.8799999999</v>
      </c>
      <c r="AP208" s="5">
        <f t="shared" si="121"/>
        <v>1039136</v>
      </c>
      <c r="AQ208" s="5">
        <f t="shared" si="122"/>
        <v>927800</v>
      </c>
      <c r="AS208" s="39">
        <f t="shared" si="123"/>
        <v>927800</v>
      </c>
      <c r="AT208" s="5">
        <f t="shared" si="124"/>
        <v>877813.39999999991</v>
      </c>
      <c r="AU208" s="5">
        <f t="shared" si="125"/>
        <v>422050.72</v>
      </c>
      <c r="AV208" s="5">
        <f t="shared" si="126"/>
        <v>822047.4523194948</v>
      </c>
      <c r="AW208" s="5">
        <f t="shared" si="127"/>
        <v>314112.91272153123</v>
      </c>
      <c r="AX208" s="51">
        <f t="shared" si="128"/>
        <v>0.3578356319481239</v>
      </c>
      <c r="AZ208" s="39">
        <f t="shared" si="129"/>
        <v>822047</v>
      </c>
      <c r="BA208" s="5">
        <f t="shared" si="130"/>
        <v>156189</v>
      </c>
      <c r="BB208" s="40">
        <f t="shared" si="131"/>
        <v>978236</v>
      </c>
    </row>
    <row r="209" spans="1:54" ht="30" customHeight="1" x14ac:dyDescent="0.25">
      <c r="A209" s="7">
        <v>207</v>
      </c>
      <c r="B209" s="9" t="s">
        <v>210</v>
      </c>
      <c r="C209" s="1" t="s">
        <v>2</v>
      </c>
      <c r="D209" s="13"/>
      <c r="E209" s="28">
        <v>0</v>
      </c>
      <c r="F209" s="26">
        <f t="shared" si="101"/>
        <v>0</v>
      </c>
      <c r="G209" s="27">
        <f t="shared" si="102"/>
        <v>0</v>
      </c>
      <c r="H209" s="18"/>
      <c r="I209" s="29">
        <v>0</v>
      </c>
      <c r="J209" s="11">
        <f t="shared" si="103"/>
        <v>0</v>
      </c>
      <c r="K209" s="19">
        <f t="shared" si="104"/>
        <v>0</v>
      </c>
      <c r="L209" s="18"/>
      <c r="M209" s="29">
        <v>0</v>
      </c>
      <c r="N209" s="11">
        <f t="shared" si="105"/>
        <v>0</v>
      </c>
      <c r="O209" s="19">
        <f t="shared" si="106"/>
        <v>0</v>
      </c>
      <c r="P209" s="20"/>
      <c r="Q209" s="23">
        <f t="shared" si="99"/>
        <v>0</v>
      </c>
      <c r="R209" s="24">
        <f t="shared" si="107"/>
        <v>0</v>
      </c>
      <c r="S209" s="33">
        <f t="shared" si="108"/>
        <v>0</v>
      </c>
      <c r="T209" s="41"/>
      <c r="U209" s="43">
        <v>267800</v>
      </c>
      <c r="V209" s="42">
        <f t="shared" si="109"/>
        <v>302935.36</v>
      </c>
      <c r="W209" s="35"/>
      <c r="X209" s="36">
        <v>863412.48</v>
      </c>
      <c r="Y209" s="24">
        <f t="shared" si="110"/>
        <v>164048.37119999999</v>
      </c>
      <c r="Z209" s="25">
        <f t="shared" si="111"/>
        <v>1027460.8511999999</v>
      </c>
      <c r="AA209" s="37">
        <v>799456</v>
      </c>
      <c r="AB209" s="24">
        <f t="shared" si="112"/>
        <v>151896.64000000001</v>
      </c>
      <c r="AC209" s="38">
        <f t="shared" si="113"/>
        <v>951352.64</v>
      </c>
      <c r="AD209" s="36">
        <v>713800</v>
      </c>
      <c r="AE209" s="24">
        <f t="shared" si="114"/>
        <v>135622</v>
      </c>
      <c r="AF209" s="25">
        <f t="shared" si="115"/>
        <v>849422</v>
      </c>
      <c r="AH209" s="44">
        <f t="shared" si="116"/>
        <v>669900.96</v>
      </c>
      <c r="AJ209" s="45">
        <f t="shared" si="100"/>
        <v>1.5014972367438386</v>
      </c>
      <c r="AL209" s="5">
        <f t="shared" si="117"/>
        <v>417695.95472426945</v>
      </c>
      <c r="AM209" s="5">
        <f t="shared" si="118"/>
        <v>922105.96527573047</v>
      </c>
      <c r="AN209" s="5" t="str">
        <f t="shared" si="119"/>
        <v/>
      </c>
      <c r="AO209" s="5">
        <f t="shared" si="120"/>
        <v>863412.48</v>
      </c>
      <c r="AP209" s="5">
        <f t="shared" si="121"/>
        <v>799456</v>
      </c>
      <c r="AQ209" s="5">
        <f t="shared" si="122"/>
        <v>713800</v>
      </c>
      <c r="AS209" s="39">
        <f t="shared" si="123"/>
        <v>713800</v>
      </c>
      <c r="AT209" s="5">
        <f t="shared" si="124"/>
        <v>669900.96</v>
      </c>
      <c r="AU209" s="5">
        <f t="shared" si="125"/>
        <v>302935.36</v>
      </c>
      <c r="AV209" s="5">
        <f t="shared" si="126"/>
        <v>621562.56497541117</v>
      </c>
      <c r="AW209" s="5">
        <f t="shared" si="127"/>
        <v>252205.00527573054</v>
      </c>
      <c r="AX209" s="51">
        <f t="shared" si="128"/>
        <v>0.3764810327719646</v>
      </c>
      <c r="AZ209" s="39">
        <f t="shared" si="129"/>
        <v>621563</v>
      </c>
      <c r="BA209" s="5">
        <f t="shared" si="130"/>
        <v>118097</v>
      </c>
      <c r="BB209" s="40">
        <f t="shared" si="131"/>
        <v>739660</v>
      </c>
    </row>
    <row r="210" spans="1:54" ht="30" customHeight="1" x14ac:dyDescent="0.25">
      <c r="A210" s="7">
        <v>208</v>
      </c>
      <c r="B210" s="9" t="s">
        <v>211</v>
      </c>
      <c r="C210" s="1" t="s">
        <v>2</v>
      </c>
      <c r="D210" s="13"/>
      <c r="E210" s="28">
        <v>0</v>
      </c>
      <c r="F210" s="26">
        <f t="shared" si="101"/>
        <v>0</v>
      </c>
      <c r="G210" s="27">
        <f t="shared" si="102"/>
        <v>0</v>
      </c>
      <c r="H210" s="18"/>
      <c r="I210" s="29">
        <v>0</v>
      </c>
      <c r="J210" s="11">
        <f t="shared" si="103"/>
        <v>0</v>
      </c>
      <c r="K210" s="19">
        <f t="shared" si="104"/>
        <v>0</v>
      </c>
      <c r="L210" s="18"/>
      <c r="M210" s="29">
        <v>0</v>
      </c>
      <c r="N210" s="11">
        <f t="shared" si="105"/>
        <v>0</v>
      </c>
      <c r="O210" s="19">
        <f t="shared" si="106"/>
        <v>0</v>
      </c>
      <c r="P210" s="20"/>
      <c r="Q210" s="23">
        <f t="shared" si="99"/>
        <v>0</v>
      </c>
      <c r="R210" s="24">
        <f t="shared" si="107"/>
        <v>0</v>
      </c>
      <c r="S210" s="33">
        <f t="shared" si="108"/>
        <v>0</v>
      </c>
      <c r="T210" s="41"/>
      <c r="U210" s="43">
        <v>124223</v>
      </c>
      <c r="V210" s="42">
        <f t="shared" si="109"/>
        <v>140521.0576</v>
      </c>
      <c r="W210" s="35"/>
      <c r="X210" s="36">
        <v>643265.28000000003</v>
      </c>
      <c r="Y210" s="24">
        <f t="shared" si="110"/>
        <v>122220.4032</v>
      </c>
      <c r="Z210" s="25">
        <f t="shared" si="111"/>
        <v>765485.68320000009</v>
      </c>
      <c r="AA210" s="37">
        <v>595616</v>
      </c>
      <c r="AB210" s="24">
        <f t="shared" si="112"/>
        <v>113167.03999999999</v>
      </c>
      <c r="AC210" s="38">
        <f t="shared" si="113"/>
        <v>708783.04</v>
      </c>
      <c r="AD210" s="36">
        <v>531800</v>
      </c>
      <c r="AE210" s="24">
        <f t="shared" si="114"/>
        <v>101042</v>
      </c>
      <c r="AF210" s="25">
        <f t="shared" si="115"/>
        <v>632842</v>
      </c>
      <c r="AH210" s="44">
        <f t="shared" si="116"/>
        <v>477800.58439999999</v>
      </c>
      <c r="AJ210" s="45">
        <f t="shared" si="100"/>
        <v>2.8463133590397911</v>
      </c>
      <c r="AL210" s="5">
        <f t="shared" si="117"/>
        <v>248357.45148425625</v>
      </c>
      <c r="AM210" s="5">
        <f t="shared" si="118"/>
        <v>707243.71731574368</v>
      </c>
      <c r="AN210" s="5" t="str">
        <f t="shared" si="119"/>
        <v/>
      </c>
      <c r="AO210" s="5">
        <f t="shared" si="120"/>
        <v>643265.28000000003</v>
      </c>
      <c r="AP210" s="5">
        <f t="shared" si="121"/>
        <v>595616</v>
      </c>
      <c r="AQ210" s="5">
        <f t="shared" si="122"/>
        <v>531800</v>
      </c>
      <c r="AS210" s="39">
        <f t="shared" si="123"/>
        <v>531800</v>
      </c>
      <c r="AT210" s="5">
        <f t="shared" si="124"/>
        <v>477800.58439999999</v>
      </c>
      <c r="AU210" s="5">
        <f t="shared" si="125"/>
        <v>140521.0576</v>
      </c>
      <c r="AV210" s="5">
        <f t="shared" si="126"/>
        <v>411350.0480680202</v>
      </c>
      <c r="AW210" s="5">
        <f t="shared" si="127"/>
        <v>229443.13291574374</v>
      </c>
      <c r="AX210" s="51">
        <f t="shared" si="128"/>
        <v>0.48020689050405385</v>
      </c>
      <c r="AZ210" s="39">
        <f t="shared" si="129"/>
        <v>411350</v>
      </c>
      <c r="BA210" s="5">
        <f t="shared" si="130"/>
        <v>78157</v>
      </c>
      <c r="BB210" s="40">
        <f t="shared" si="131"/>
        <v>489507</v>
      </c>
    </row>
    <row r="211" spans="1:54" ht="30" customHeight="1" x14ac:dyDescent="0.25">
      <c r="A211" s="7">
        <v>209</v>
      </c>
      <c r="B211" s="9" t="s">
        <v>212</v>
      </c>
      <c r="C211" s="1" t="s">
        <v>2</v>
      </c>
      <c r="D211" s="13"/>
      <c r="E211" s="28">
        <v>0</v>
      </c>
      <c r="F211" s="26">
        <f t="shared" si="101"/>
        <v>0</v>
      </c>
      <c r="G211" s="27">
        <f t="shared" si="102"/>
        <v>0</v>
      </c>
      <c r="H211" s="18"/>
      <c r="I211" s="29">
        <v>0</v>
      </c>
      <c r="J211" s="11">
        <f t="shared" si="103"/>
        <v>0</v>
      </c>
      <c r="K211" s="19">
        <f t="shared" si="104"/>
        <v>0</v>
      </c>
      <c r="L211" s="18"/>
      <c r="M211" s="29">
        <v>0</v>
      </c>
      <c r="N211" s="11">
        <f t="shared" si="105"/>
        <v>0</v>
      </c>
      <c r="O211" s="19">
        <f t="shared" si="106"/>
        <v>0</v>
      </c>
      <c r="P211" s="20"/>
      <c r="Q211" s="23">
        <f t="shared" si="99"/>
        <v>0</v>
      </c>
      <c r="R211" s="24">
        <f t="shared" si="107"/>
        <v>0</v>
      </c>
      <c r="S211" s="33">
        <f t="shared" si="108"/>
        <v>0</v>
      </c>
      <c r="T211" s="41"/>
      <c r="U211" s="43">
        <v>960</v>
      </c>
      <c r="V211" s="42">
        <f t="shared" si="109"/>
        <v>1085.952</v>
      </c>
      <c r="W211" s="35"/>
      <c r="X211" s="36">
        <v>4717.4399999999996</v>
      </c>
      <c r="Y211" s="24">
        <f t="shared" si="110"/>
        <v>896.31359999999984</v>
      </c>
      <c r="Z211" s="25">
        <f t="shared" si="111"/>
        <v>5613.7535999999991</v>
      </c>
      <c r="AA211" s="37">
        <v>4368</v>
      </c>
      <c r="AB211" s="24">
        <f t="shared" si="112"/>
        <v>829.92</v>
      </c>
      <c r="AC211" s="38">
        <f t="shared" si="113"/>
        <v>5197.92</v>
      </c>
      <c r="AD211" s="36">
        <v>3900</v>
      </c>
      <c r="AE211" s="24">
        <f t="shared" si="114"/>
        <v>741</v>
      </c>
      <c r="AF211" s="25">
        <f t="shared" si="115"/>
        <v>4641</v>
      </c>
      <c r="AH211" s="44">
        <f t="shared" si="116"/>
        <v>3517.848</v>
      </c>
      <c r="AJ211" s="45">
        <f t="shared" si="100"/>
        <v>2.664425</v>
      </c>
      <c r="AL211" s="5">
        <f t="shared" si="117"/>
        <v>1862.3583749959653</v>
      </c>
      <c r="AM211" s="5">
        <f t="shared" si="118"/>
        <v>5173.3376250040346</v>
      </c>
      <c r="AN211" s="5" t="str">
        <f t="shared" si="119"/>
        <v/>
      </c>
      <c r="AO211" s="5">
        <f t="shared" si="120"/>
        <v>4717.4399999999996</v>
      </c>
      <c r="AP211" s="5">
        <f t="shared" si="121"/>
        <v>4368</v>
      </c>
      <c r="AQ211" s="5">
        <f t="shared" si="122"/>
        <v>3900</v>
      </c>
      <c r="AS211" s="39">
        <f t="shared" si="123"/>
        <v>3900</v>
      </c>
      <c r="AT211" s="5">
        <f t="shared" si="124"/>
        <v>3517.848</v>
      </c>
      <c r="AU211" s="5">
        <f t="shared" si="125"/>
        <v>1085.952</v>
      </c>
      <c r="AV211" s="5">
        <f t="shared" si="126"/>
        <v>3056.4413240541821</v>
      </c>
      <c r="AW211" s="5">
        <f t="shared" si="127"/>
        <v>1655.4896250040347</v>
      </c>
      <c r="AX211" s="51">
        <f t="shared" si="128"/>
        <v>0.4705972586092505</v>
      </c>
      <c r="AZ211" s="39">
        <f t="shared" si="129"/>
        <v>3056</v>
      </c>
      <c r="BA211" s="5">
        <f t="shared" si="130"/>
        <v>581</v>
      </c>
      <c r="BB211" s="40">
        <f t="shared" si="131"/>
        <v>3637</v>
      </c>
    </row>
    <row r="212" spans="1:54" ht="30" customHeight="1" x14ac:dyDescent="0.25">
      <c r="A212" s="7">
        <v>210</v>
      </c>
      <c r="B212" s="9" t="s">
        <v>213</v>
      </c>
      <c r="C212" s="1" t="s">
        <v>89</v>
      </c>
      <c r="D212" s="13"/>
      <c r="E212" s="28">
        <v>0</v>
      </c>
      <c r="F212" s="26">
        <f t="shared" si="101"/>
        <v>0</v>
      </c>
      <c r="G212" s="27">
        <f t="shared" si="102"/>
        <v>0</v>
      </c>
      <c r="H212" s="18"/>
      <c r="I212" s="29">
        <v>0</v>
      </c>
      <c r="J212" s="11">
        <f t="shared" si="103"/>
        <v>0</v>
      </c>
      <c r="K212" s="19">
        <f t="shared" si="104"/>
        <v>0</v>
      </c>
      <c r="L212" s="18"/>
      <c r="M212" s="29">
        <v>0</v>
      </c>
      <c r="N212" s="11">
        <f t="shared" si="105"/>
        <v>0</v>
      </c>
      <c r="O212" s="19">
        <f t="shared" si="106"/>
        <v>0</v>
      </c>
      <c r="P212" s="20"/>
      <c r="Q212" s="23">
        <f t="shared" si="99"/>
        <v>0</v>
      </c>
      <c r="R212" s="24">
        <f t="shared" si="107"/>
        <v>0</v>
      </c>
      <c r="S212" s="33">
        <f t="shared" si="108"/>
        <v>0</v>
      </c>
      <c r="T212" s="41"/>
      <c r="U212" s="43">
        <v>238700</v>
      </c>
      <c r="V212" s="42">
        <f t="shared" si="109"/>
        <v>270017.44</v>
      </c>
      <c r="W212" s="35"/>
      <c r="X212" s="36">
        <v>734469.12</v>
      </c>
      <c r="Y212" s="24">
        <f t="shared" si="110"/>
        <v>139549.13279999999</v>
      </c>
      <c r="Z212" s="25">
        <f t="shared" si="111"/>
        <v>874018.25280000002</v>
      </c>
      <c r="AA212" s="37">
        <v>680064</v>
      </c>
      <c r="AB212" s="24">
        <f t="shared" si="112"/>
        <v>129212.16</v>
      </c>
      <c r="AC212" s="38">
        <f t="shared" si="113"/>
        <v>809276.16</v>
      </c>
      <c r="AD212" s="36">
        <v>607200</v>
      </c>
      <c r="AE212" s="24">
        <f t="shared" si="114"/>
        <v>115368</v>
      </c>
      <c r="AF212" s="25">
        <f t="shared" si="115"/>
        <v>722568</v>
      </c>
      <c r="AH212" s="44">
        <f t="shared" si="116"/>
        <v>572937.64</v>
      </c>
      <c r="AJ212" s="45">
        <f t="shared" si="100"/>
        <v>1.4002414746543779</v>
      </c>
      <c r="AL212" s="5">
        <f t="shared" si="117"/>
        <v>364368.68024595792</v>
      </c>
      <c r="AM212" s="5">
        <f t="shared" si="118"/>
        <v>781506.59975404211</v>
      </c>
      <c r="AN212" s="5" t="str">
        <f t="shared" si="119"/>
        <v/>
      </c>
      <c r="AO212" s="5">
        <f t="shared" si="120"/>
        <v>734469.12</v>
      </c>
      <c r="AP212" s="5">
        <f t="shared" si="121"/>
        <v>680064</v>
      </c>
      <c r="AQ212" s="5">
        <f t="shared" si="122"/>
        <v>607200</v>
      </c>
      <c r="AS212" s="39">
        <f t="shared" si="123"/>
        <v>607200</v>
      </c>
      <c r="AT212" s="5">
        <f t="shared" si="124"/>
        <v>572937.64</v>
      </c>
      <c r="AU212" s="5">
        <f t="shared" si="125"/>
        <v>270017.44</v>
      </c>
      <c r="AV212" s="5">
        <f t="shared" si="126"/>
        <v>534948.19470205053</v>
      </c>
      <c r="AW212" s="5">
        <f t="shared" si="127"/>
        <v>208568.95975404207</v>
      </c>
      <c r="AX212" s="51">
        <f t="shared" si="128"/>
        <v>0.36403431227531508</v>
      </c>
      <c r="AZ212" s="39">
        <f t="shared" si="129"/>
        <v>534948</v>
      </c>
      <c r="BA212" s="5">
        <f t="shared" si="130"/>
        <v>101640</v>
      </c>
      <c r="BB212" s="40">
        <f t="shared" si="131"/>
        <v>636588</v>
      </c>
    </row>
    <row r="213" spans="1:54" ht="30" customHeight="1" x14ac:dyDescent="0.25">
      <c r="A213" s="7">
        <v>211</v>
      </c>
      <c r="B213" s="9" t="s">
        <v>214</v>
      </c>
      <c r="C213" s="1" t="s">
        <v>215</v>
      </c>
      <c r="D213" s="13"/>
      <c r="E213" s="28">
        <v>0</v>
      </c>
      <c r="F213" s="26">
        <f t="shared" si="101"/>
        <v>0</v>
      </c>
      <c r="G213" s="27">
        <f t="shared" si="102"/>
        <v>0</v>
      </c>
      <c r="H213" s="18"/>
      <c r="I213" s="29">
        <v>0</v>
      </c>
      <c r="J213" s="11">
        <f t="shared" si="103"/>
        <v>0</v>
      </c>
      <c r="K213" s="19">
        <f t="shared" si="104"/>
        <v>0</v>
      </c>
      <c r="L213" s="18"/>
      <c r="M213" s="29">
        <v>0</v>
      </c>
      <c r="N213" s="11">
        <f t="shared" si="105"/>
        <v>0</v>
      </c>
      <c r="O213" s="19">
        <f t="shared" si="106"/>
        <v>0</v>
      </c>
      <c r="P213" s="20"/>
      <c r="Q213" s="23">
        <f t="shared" si="99"/>
        <v>0</v>
      </c>
      <c r="R213" s="24">
        <f t="shared" si="107"/>
        <v>0</v>
      </c>
      <c r="S213" s="33">
        <f t="shared" si="108"/>
        <v>0</v>
      </c>
      <c r="T213" s="41"/>
      <c r="U213" s="43">
        <v>94900</v>
      </c>
      <c r="V213" s="42">
        <f t="shared" si="109"/>
        <v>107350.88</v>
      </c>
      <c r="W213" s="35"/>
      <c r="X213" s="36">
        <v>266595.84000000003</v>
      </c>
      <c r="Y213" s="24">
        <f t="shared" si="110"/>
        <v>50653.209600000009</v>
      </c>
      <c r="Z213" s="25">
        <f t="shared" si="111"/>
        <v>317249.04960000003</v>
      </c>
      <c r="AA213" s="37">
        <v>246848</v>
      </c>
      <c r="AB213" s="24">
        <f t="shared" si="112"/>
        <v>46901.120000000003</v>
      </c>
      <c r="AC213" s="38">
        <f t="shared" si="113"/>
        <v>293749.12</v>
      </c>
      <c r="AD213" s="36">
        <v>220400</v>
      </c>
      <c r="AE213" s="24">
        <f t="shared" si="114"/>
        <v>41876</v>
      </c>
      <c r="AF213" s="25">
        <f t="shared" si="115"/>
        <v>262276</v>
      </c>
      <c r="AH213" s="44">
        <f t="shared" si="116"/>
        <v>210298.68</v>
      </c>
      <c r="AJ213" s="45">
        <f t="shared" si="100"/>
        <v>1.2160029504741834</v>
      </c>
      <c r="AL213" s="5">
        <f t="shared" si="117"/>
        <v>139105.25987540692</v>
      </c>
      <c r="AM213" s="5">
        <f t="shared" si="118"/>
        <v>281492.10012459307</v>
      </c>
      <c r="AN213" s="5" t="str">
        <f t="shared" si="119"/>
        <v/>
      </c>
      <c r="AO213" s="5">
        <f t="shared" si="120"/>
        <v>266595.84000000003</v>
      </c>
      <c r="AP213" s="5">
        <f t="shared" si="121"/>
        <v>246848</v>
      </c>
      <c r="AQ213" s="5">
        <f t="shared" si="122"/>
        <v>220400</v>
      </c>
      <c r="AS213" s="39">
        <f t="shared" si="123"/>
        <v>220400</v>
      </c>
      <c r="AT213" s="5">
        <f t="shared" si="124"/>
        <v>210298.68</v>
      </c>
      <c r="AU213" s="5">
        <f t="shared" si="125"/>
        <v>107350.88</v>
      </c>
      <c r="AV213" s="5">
        <f t="shared" si="126"/>
        <v>198643.81395256383</v>
      </c>
      <c r="AW213" s="5">
        <f t="shared" si="127"/>
        <v>71193.420124593074</v>
      </c>
      <c r="AX213" s="51">
        <f t="shared" si="128"/>
        <v>0.33853479310756052</v>
      </c>
      <c r="AZ213" s="39">
        <f t="shared" si="129"/>
        <v>198644</v>
      </c>
      <c r="BA213" s="5">
        <f t="shared" si="130"/>
        <v>37742</v>
      </c>
      <c r="BB213" s="40">
        <f t="shared" si="131"/>
        <v>236386</v>
      </c>
    </row>
    <row r="214" spans="1:54" ht="30" customHeight="1" x14ac:dyDescent="0.25">
      <c r="A214" s="7">
        <v>212</v>
      </c>
      <c r="B214" s="9" t="s">
        <v>216</v>
      </c>
      <c r="C214" s="1" t="s">
        <v>2</v>
      </c>
      <c r="D214" s="13"/>
      <c r="E214" s="28">
        <v>0</v>
      </c>
      <c r="F214" s="26">
        <f t="shared" si="101"/>
        <v>0</v>
      </c>
      <c r="G214" s="27">
        <f t="shared" si="102"/>
        <v>0</v>
      </c>
      <c r="H214" s="18"/>
      <c r="I214" s="29">
        <v>0</v>
      </c>
      <c r="J214" s="11">
        <f t="shared" si="103"/>
        <v>0</v>
      </c>
      <c r="K214" s="19">
        <f t="shared" si="104"/>
        <v>0</v>
      </c>
      <c r="L214" s="18"/>
      <c r="M214" s="29">
        <v>0</v>
      </c>
      <c r="N214" s="11">
        <f t="shared" si="105"/>
        <v>0</v>
      </c>
      <c r="O214" s="19">
        <f t="shared" si="106"/>
        <v>0</v>
      </c>
      <c r="P214" s="20"/>
      <c r="Q214" s="23">
        <f t="shared" si="99"/>
        <v>0</v>
      </c>
      <c r="R214" s="24">
        <f t="shared" si="107"/>
        <v>0</v>
      </c>
      <c r="S214" s="33">
        <f t="shared" si="108"/>
        <v>0</v>
      </c>
      <c r="T214" s="41"/>
      <c r="U214" s="43">
        <v>107773</v>
      </c>
      <c r="V214" s="42">
        <f t="shared" si="109"/>
        <v>121912.81759999999</v>
      </c>
      <c r="W214" s="35"/>
      <c r="X214" s="36">
        <v>234420.48000000001</v>
      </c>
      <c r="Y214" s="24">
        <f t="shared" si="110"/>
        <v>44539.891199999998</v>
      </c>
      <c r="Z214" s="25">
        <f t="shared" si="111"/>
        <v>278960.37119999999</v>
      </c>
      <c r="AA214" s="37">
        <v>217056</v>
      </c>
      <c r="AB214" s="24">
        <f t="shared" si="112"/>
        <v>41240.639999999999</v>
      </c>
      <c r="AC214" s="38">
        <f t="shared" si="113"/>
        <v>258296.64</v>
      </c>
      <c r="AD214" s="36">
        <v>193800</v>
      </c>
      <c r="AE214" s="24">
        <f t="shared" si="114"/>
        <v>36822</v>
      </c>
      <c r="AF214" s="25">
        <f t="shared" si="115"/>
        <v>230622</v>
      </c>
      <c r="AH214" s="44">
        <f t="shared" si="116"/>
        <v>191797.32439999998</v>
      </c>
      <c r="AJ214" s="45">
        <f t="shared" si="100"/>
        <v>0.7796416950442131</v>
      </c>
      <c r="AL214" s="5">
        <f t="shared" si="117"/>
        <v>142324.80985368538</v>
      </c>
      <c r="AM214" s="5">
        <f t="shared" si="118"/>
        <v>241269.83894631459</v>
      </c>
      <c r="AN214" s="5" t="str">
        <f t="shared" si="119"/>
        <v/>
      </c>
      <c r="AO214" s="5">
        <f t="shared" si="120"/>
        <v>234420.48000000001</v>
      </c>
      <c r="AP214" s="5">
        <f t="shared" si="121"/>
        <v>217056</v>
      </c>
      <c r="AQ214" s="5">
        <f t="shared" si="122"/>
        <v>193800</v>
      </c>
      <c r="AS214" s="39">
        <f t="shared" si="123"/>
        <v>193800</v>
      </c>
      <c r="AT214" s="5">
        <f t="shared" si="124"/>
        <v>191797.32439999998</v>
      </c>
      <c r="AU214" s="5">
        <f t="shared" si="125"/>
        <v>121912.81759999999</v>
      </c>
      <c r="AV214" s="5">
        <f t="shared" si="126"/>
        <v>186205.55024807024</v>
      </c>
      <c r="AW214" s="5">
        <f t="shared" si="127"/>
        <v>49472.514546314589</v>
      </c>
      <c r="AX214" s="51">
        <f t="shared" si="128"/>
        <v>0.25794163031773032</v>
      </c>
      <c r="AZ214" s="39">
        <f t="shared" si="129"/>
        <v>186206</v>
      </c>
      <c r="BA214" s="5">
        <f t="shared" si="130"/>
        <v>35379</v>
      </c>
      <c r="BB214" s="40">
        <f t="shared" si="131"/>
        <v>221585</v>
      </c>
    </row>
    <row r="215" spans="1:54" ht="30" customHeight="1" x14ac:dyDescent="0.25">
      <c r="A215" s="7">
        <v>213</v>
      </c>
      <c r="B215" s="9" t="s">
        <v>217</v>
      </c>
      <c r="C215" s="1" t="s">
        <v>2</v>
      </c>
      <c r="D215" s="13"/>
      <c r="E215" s="28">
        <v>0</v>
      </c>
      <c r="F215" s="26">
        <f t="shared" si="101"/>
        <v>0</v>
      </c>
      <c r="G215" s="27">
        <f t="shared" si="102"/>
        <v>0</v>
      </c>
      <c r="H215" s="18"/>
      <c r="I215" s="29">
        <v>0</v>
      </c>
      <c r="J215" s="11">
        <f t="shared" si="103"/>
        <v>0</v>
      </c>
      <c r="K215" s="19">
        <f t="shared" si="104"/>
        <v>0</v>
      </c>
      <c r="L215" s="18"/>
      <c r="M215" s="29">
        <v>0</v>
      </c>
      <c r="N215" s="11">
        <f t="shared" si="105"/>
        <v>0</v>
      </c>
      <c r="O215" s="19">
        <f t="shared" si="106"/>
        <v>0</v>
      </c>
      <c r="P215" s="20"/>
      <c r="Q215" s="23">
        <f t="shared" si="99"/>
        <v>0</v>
      </c>
      <c r="R215" s="24">
        <f t="shared" si="107"/>
        <v>0</v>
      </c>
      <c r="S215" s="33">
        <f t="shared" si="108"/>
        <v>0</v>
      </c>
      <c r="T215" s="41"/>
      <c r="U215" s="43">
        <v>8900</v>
      </c>
      <c r="V215" s="42">
        <f t="shared" si="109"/>
        <v>10067.68</v>
      </c>
      <c r="W215" s="35"/>
      <c r="X215" s="36">
        <v>23925.89</v>
      </c>
      <c r="Y215" s="24">
        <f t="shared" si="110"/>
        <v>4545.9191000000001</v>
      </c>
      <c r="Z215" s="25">
        <f t="shared" si="111"/>
        <v>28471.809099999999</v>
      </c>
      <c r="AA215" s="37">
        <v>22154</v>
      </c>
      <c r="AB215" s="24">
        <f t="shared" si="112"/>
        <v>4209.26</v>
      </c>
      <c r="AC215" s="38">
        <f t="shared" si="113"/>
        <v>26363.260000000002</v>
      </c>
      <c r="AD215" s="36">
        <v>19780</v>
      </c>
      <c r="AE215" s="24">
        <f t="shared" si="114"/>
        <v>3758.2</v>
      </c>
      <c r="AF215" s="25">
        <f t="shared" si="115"/>
        <v>23538.2</v>
      </c>
      <c r="AH215" s="44">
        <f t="shared" si="116"/>
        <v>18981.892500000002</v>
      </c>
      <c r="AJ215" s="45">
        <f t="shared" si="100"/>
        <v>1.1327969101123598</v>
      </c>
      <c r="AL215" s="5">
        <f t="shared" si="117"/>
        <v>12801.128325340193</v>
      </c>
      <c r="AM215" s="5">
        <f t="shared" si="118"/>
        <v>25162.656674659811</v>
      </c>
      <c r="AN215" s="5" t="str">
        <f t="shared" si="119"/>
        <v/>
      </c>
      <c r="AO215" s="5">
        <f t="shared" si="120"/>
        <v>23925.89</v>
      </c>
      <c r="AP215" s="5">
        <f t="shared" si="121"/>
        <v>22154</v>
      </c>
      <c r="AQ215" s="5">
        <f t="shared" si="122"/>
        <v>19780</v>
      </c>
      <c r="AS215" s="39">
        <f t="shared" si="123"/>
        <v>19780</v>
      </c>
      <c r="AT215" s="5">
        <f t="shared" si="124"/>
        <v>18981.892500000002</v>
      </c>
      <c r="AU215" s="5">
        <f t="shared" si="125"/>
        <v>10067.68</v>
      </c>
      <c r="AV215" s="5">
        <f t="shared" si="126"/>
        <v>18024.739043746897</v>
      </c>
      <c r="AW215" s="5">
        <f t="shared" si="127"/>
        <v>6180.7641746598092</v>
      </c>
      <c r="AX215" s="51">
        <f t="shared" si="128"/>
        <v>0.32561369603477675</v>
      </c>
      <c r="AZ215" s="39">
        <f t="shared" si="129"/>
        <v>18025</v>
      </c>
      <c r="BA215" s="5">
        <f t="shared" si="130"/>
        <v>3425</v>
      </c>
      <c r="BB215" s="40">
        <f t="shared" si="131"/>
        <v>21450</v>
      </c>
    </row>
    <row r="216" spans="1:54" ht="30" customHeight="1" x14ac:dyDescent="0.25">
      <c r="A216" s="7">
        <v>214</v>
      </c>
      <c r="B216" s="9" t="s">
        <v>218</v>
      </c>
      <c r="C216" s="1" t="s">
        <v>2</v>
      </c>
      <c r="D216" s="13"/>
      <c r="E216" s="28">
        <v>0</v>
      </c>
      <c r="F216" s="26">
        <f t="shared" si="101"/>
        <v>0</v>
      </c>
      <c r="G216" s="27">
        <f t="shared" si="102"/>
        <v>0</v>
      </c>
      <c r="H216" s="18"/>
      <c r="I216" s="29">
        <v>0</v>
      </c>
      <c r="J216" s="11">
        <f t="shared" si="103"/>
        <v>0</v>
      </c>
      <c r="K216" s="19">
        <f t="shared" si="104"/>
        <v>0</v>
      </c>
      <c r="L216" s="18"/>
      <c r="M216" s="29">
        <v>0</v>
      </c>
      <c r="N216" s="11">
        <f t="shared" si="105"/>
        <v>0</v>
      </c>
      <c r="O216" s="19">
        <f t="shared" si="106"/>
        <v>0</v>
      </c>
      <c r="P216" s="20"/>
      <c r="Q216" s="23">
        <f t="shared" si="99"/>
        <v>0</v>
      </c>
      <c r="R216" s="24">
        <f t="shared" si="107"/>
        <v>0</v>
      </c>
      <c r="S216" s="33">
        <f t="shared" si="108"/>
        <v>0</v>
      </c>
      <c r="T216" s="41"/>
      <c r="U216" s="43">
        <v>2590</v>
      </c>
      <c r="V216" s="42">
        <f t="shared" si="109"/>
        <v>2929.808</v>
      </c>
      <c r="W216" s="35"/>
      <c r="X216" s="36">
        <v>3628.8</v>
      </c>
      <c r="Y216" s="24">
        <f t="shared" si="110"/>
        <v>689.47199999999998</v>
      </c>
      <c r="Z216" s="25">
        <f t="shared" si="111"/>
        <v>4318.2719999999999</v>
      </c>
      <c r="AA216" s="37">
        <v>3360</v>
      </c>
      <c r="AB216" s="24">
        <f t="shared" si="112"/>
        <v>638.4</v>
      </c>
      <c r="AC216" s="38">
        <f t="shared" si="113"/>
        <v>3998.4</v>
      </c>
      <c r="AD216" s="36">
        <v>3000</v>
      </c>
      <c r="AE216" s="24">
        <f t="shared" si="114"/>
        <v>570</v>
      </c>
      <c r="AF216" s="25">
        <f t="shared" si="115"/>
        <v>3570</v>
      </c>
      <c r="AH216" s="44">
        <f t="shared" si="116"/>
        <v>3229.652</v>
      </c>
      <c r="AJ216" s="45">
        <f t="shared" si="100"/>
        <v>0.24696988416988419</v>
      </c>
      <c r="AL216" s="5">
        <f t="shared" si="117"/>
        <v>2903.5864685251136</v>
      </c>
      <c r="AM216" s="5">
        <f t="shared" si="118"/>
        <v>3555.7175314748865</v>
      </c>
      <c r="AN216" s="5">
        <f t="shared" si="119"/>
        <v>2929.808</v>
      </c>
      <c r="AO216" s="5" t="str">
        <f t="shared" si="120"/>
        <v/>
      </c>
      <c r="AP216" s="5">
        <f t="shared" si="121"/>
        <v>3360</v>
      </c>
      <c r="AQ216" s="5">
        <f t="shared" si="122"/>
        <v>3000</v>
      </c>
      <c r="AS216" s="39">
        <f t="shared" si="123"/>
        <v>2929.808</v>
      </c>
      <c r="AT216" s="5">
        <f t="shared" si="124"/>
        <v>3229.652</v>
      </c>
      <c r="AU216" s="5">
        <f t="shared" si="125"/>
        <v>2929.808</v>
      </c>
      <c r="AV216" s="5">
        <f t="shared" si="126"/>
        <v>3217.4787063928352</v>
      </c>
      <c r="AW216" s="5">
        <f t="shared" si="127"/>
        <v>326.06553147488626</v>
      </c>
      <c r="AX216" s="51">
        <f t="shared" si="128"/>
        <v>0.10095995837164073</v>
      </c>
      <c r="AZ216" s="39">
        <f t="shared" si="129"/>
        <v>3217</v>
      </c>
      <c r="BA216" s="5">
        <f t="shared" si="130"/>
        <v>611</v>
      </c>
      <c r="BB216" s="40">
        <f t="shared" si="131"/>
        <v>3828</v>
      </c>
    </row>
    <row r="217" spans="1:54" ht="30" customHeight="1" x14ac:dyDescent="0.25">
      <c r="A217" s="7">
        <v>215</v>
      </c>
      <c r="B217" s="9" t="s">
        <v>219</v>
      </c>
      <c r="C217" s="1" t="s">
        <v>2</v>
      </c>
      <c r="D217" s="13"/>
      <c r="E217" s="28">
        <v>0</v>
      </c>
      <c r="F217" s="26">
        <f t="shared" si="101"/>
        <v>0</v>
      </c>
      <c r="G217" s="27">
        <f t="shared" si="102"/>
        <v>0</v>
      </c>
      <c r="H217" s="18"/>
      <c r="I217" s="29">
        <v>0</v>
      </c>
      <c r="J217" s="11">
        <f t="shared" si="103"/>
        <v>0</v>
      </c>
      <c r="K217" s="19">
        <f t="shared" si="104"/>
        <v>0</v>
      </c>
      <c r="L217" s="18"/>
      <c r="M217" s="29">
        <v>0</v>
      </c>
      <c r="N217" s="11">
        <f t="shared" si="105"/>
        <v>0</v>
      </c>
      <c r="O217" s="19">
        <f t="shared" si="106"/>
        <v>0</v>
      </c>
      <c r="P217" s="20"/>
      <c r="Q217" s="23">
        <f t="shared" si="99"/>
        <v>0</v>
      </c>
      <c r="R217" s="24">
        <f t="shared" si="107"/>
        <v>0</v>
      </c>
      <c r="S217" s="33">
        <f t="shared" si="108"/>
        <v>0</v>
      </c>
      <c r="T217" s="41"/>
      <c r="U217" s="43">
        <v>149900</v>
      </c>
      <c r="V217" s="42">
        <f t="shared" si="109"/>
        <v>169566.88</v>
      </c>
      <c r="W217" s="35"/>
      <c r="X217" s="36">
        <v>621492.47999999998</v>
      </c>
      <c r="Y217" s="24">
        <f t="shared" si="110"/>
        <v>118083.57119999999</v>
      </c>
      <c r="Z217" s="25">
        <f t="shared" si="111"/>
        <v>739576.05119999999</v>
      </c>
      <c r="AA217" s="37">
        <v>575456</v>
      </c>
      <c r="AB217" s="24">
        <f t="shared" si="112"/>
        <v>109336.64</v>
      </c>
      <c r="AC217" s="38">
        <f t="shared" si="113"/>
        <v>684792.64</v>
      </c>
      <c r="AD217" s="36">
        <v>513800</v>
      </c>
      <c r="AE217" s="24">
        <f t="shared" si="114"/>
        <v>97622</v>
      </c>
      <c r="AF217" s="25">
        <f t="shared" si="115"/>
        <v>611422</v>
      </c>
      <c r="AH217" s="44">
        <f t="shared" si="116"/>
        <v>470078.83999999997</v>
      </c>
      <c r="AJ217" s="45">
        <f t="shared" si="100"/>
        <v>2.1359495663775849</v>
      </c>
      <c r="AL217" s="5">
        <f t="shared" si="117"/>
        <v>264937.08887613076</v>
      </c>
      <c r="AM217" s="5">
        <f t="shared" si="118"/>
        <v>675220.59112386918</v>
      </c>
      <c r="AN217" s="5" t="str">
        <f t="shared" si="119"/>
        <v/>
      </c>
      <c r="AO217" s="5">
        <f t="shared" si="120"/>
        <v>621492.47999999998</v>
      </c>
      <c r="AP217" s="5">
        <f t="shared" si="121"/>
        <v>575456</v>
      </c>
      <c r="AQ217" s="5">
        <f t="shared" si="122"/>
        <v>513800</v>
      </c>
      <c r="AS217" s="39">
        <f t="shared" si="123"/>
        <v>513800</v>
      </c>
      <c r="AT217" s="5">
        <f t="shared" si="124"/>
        <v>470078.83999999997</v>
      </c>
      <c r="AU217" s="5">
        <f t="shared" si="125"/>
        <v>169566.88</v>
      </c>
      <c r="AV217" s="5">
        <f t="shared" si="126"/>
        <v>420141.69429948082</v>
      </c>
      <c r="AW217" s="5">
        <f t="shared" si="127"/>
        <v>205141.75112386918</v>
      </c>
      <c r="AX217" s="51">
        <f t="shared" si="128"/>
        <v>0.43639860735673447</v>
      </c>
      <c r="AZ217" s="39">
        <f t="shared" si="129"/>
        <v>420142</v>
      </c>
      <c r="BA217" s="5">
        <f t="shared" si="130"/>
        <v>79827</v>
      </c>
      <c r="BB217" s="40">
        <f t="shared" si="131"/>
        <v>499969</v>
      </c>
    </row>
    <row r="218" spans="1:54" ht="30" customHeight="1" x14ac:dyDescent="0.25">
      <c r="A218" s="7">
        <v>216</v>
      </c>
      <c r="B218" s="9" t="s">
        <v>220</v>
      </c>
      <c r="C218" s="1" t="s">
        <v>2</v>
      </c>
      <c r="D218" s="13"/>
      <c r="E218" s="28">
        <v>0</v>
      </c>
      <c r="F218" s="26">
        <f t="shared" si="101"/>
        <v>0</v>
      </c>
      <c r="G218" s="27">
        <f t="shared" si="102"/>
        <v>0</v>
      </c>
      <c r="H218" s="18"/>
      <c r="I218" s="29">
        <v>0</v>
      </c>
      <c r="J218" s="11">
        <f t="shared" si="103"/>
        <v>0</v>
      </c>
      <c r="K218" s="19">
        <f t="shared" si="104"/>
        <v>0</v>
      </c>
      <c r="L218" s="18"/>
      <c r="M218" s="29">
        <v>0</v>
      </c>
      <c r="N218" s="11">
        <f t="shared" si="105"/>
        <v>0</v>
      </c>
      <c r="O218" s="19">
        <f t="shared" si="106"/>
        <v>0</v>
      </c>
      <c r="P218" s="20"/>
      <c r="Q218" s="23">
        <f t="shared" si="99"/>
        <v>0</v>
      </c>
      <c r="R218" s="24">
        <f t="shared" si="107"/>
        <v>0</v>
      </c>
      <c r="S218" s="33">
        <f t="shared" si="108"/>
        <v>0</v>
      </c>
      <c r="T218" s="41"/>
      <c r="U218" s="43">
        <v>58000</v>
      </c>
      <c r="V218" s="42">
        <f t="shared" si="109"/>
        <v>65609.600000000006</v>
      </c>
      <c r="W218" s="35"/>
      <c r="X218" s="36">
        <v>110315.52</v>
      </c>
      <c r="Y218" s="24">
        <f t="shared" si="110"/>
        <v>20959.948800000002</v>
      </c>
      <c r="Z218" s="25">
        <f t="shared" si="111"/>
        <v>131275.4688</v>
      </c>
      <c r="AA218" s="37">
        <v>102144</v>
      </c>
      <c r="AB218" s="24">
        <f t="shared" si="112"/>
        <v>19407.36</v>
      </c>
      <c r="AC218" s="38">
        <f t="shared" si="113"/>
        <v>121551.36</v>
      </c>
      <c r="AD218" s="36">
        <v>91200</v>
      </c>
      <c r="AE218" s="24">
        <f t="shared" si="114"/>
        <v>17328</v>
      </c>
      <c r="AF218" s="25">
        <f t="shared" si="115"/>
        <v>108528</v>
      </c>
      <c r="AH218" s="44">
        <f t="shared" si="116"/>
        <v>92317.28</v>
      </c>
      <c r="AJ218" s="45">
        <f t="shared" si="100"/>
        <v>0.59167724137931033</v>
      </c>
      <c r="AL218" s="5">
        <f t="shared" si="117"/>
        <v>72866.062774705308</v>
      </c>
      <c r="AM218" s="5">
        <f t="shared" si="118"/>
        <v>111768.49722529469</v>
      </c>
      <c r="AN218" s="5" t="str">
        <f t="shared" si="119"/>
        <v/>
      </c>
      <c r="AO218" s="5">
        <f t="shared" si="120"/>
        <v>110315.52</v>
      </c>
      <c r="AP218" s="5">
        <f t="shared" si="121"/>
        <v>102144</v>
      </c>
      <c r="AQ218" s="5">
        <f t="shared" si="122"/>
        <v>91200</v>
      </c>
      <c r="AS218" s="39">
        <f t="shared" si="123"/>
        <v>91200</v>
      </c>
      <c r="AT218" s="5">
        <f t="shared" si="124"/>
        <v>92317.28</v>
      </c>
      <c r="AU218" s="5">
        <f t="shared" si="125"/>
        <v>65609.600000000006</v>
      </c>
      <c r="AV218" s="5">
        <f t="shared" si="126"/>
        <v>90615.590826730288</v>
      </c>
      <c r="AW218" s="5">
        <f t="shared" si="127"/>
        <v>19451.217225294691</v>
      </c>
      <c r="AX218" s="51">
        <f t="shared" si="128"/>
        <v>0.21069963527190891</v>
      </c>
      <c r="AZ218" s="39">
        <f t="shared" si="129"/>
        <v>90616</v>
      </c>
      <c r="BA218" s="5">
        <f t="shared" si="130"/>
        <v>17217</v>
      </c>
      <c r="BB218" s="40">
        <f t="shared" si="131"/>
        <v>107833</v>
      </c>
    </row>
    <row r="219" spans="1:54" ht="30" customHeight="1" x14ac:dyDescent="0.25">
      <c r="A219" s="7">
        <v>217</v>
      </c>
      <c r="B219" s="9" t="s">
        <v>221</v>
      </c>
      <c r="C219" s="1" t="s">
        <v>2</v>
      </c>
      <c r="D219" s="13"/>
      <c r="E219" s="28">
        <v>0</v>
      </c>
      <c r="F219" s="26">
        <f t="shared" si="101"/>
        <v>0</v>
      </c>
      <c r="G219" s="27">
        <f t="shared" si="102"/>
        <v>0</v>
      </c>
      <c r="H219" s="18"/>
      <c r="I219" s="29">
        <v>0</v>
      </c>
      <c r="J219" s="11">
        <f t="shared" si="103"/>
        <v>0</v>
      </c>
      <c r="K219" s="19">
        <f t="shared" si="104"/>
        <v>0</v>
      </c>
      <c r="L219" s="18"/>
      <c r="M219" s="29">
        <v>0</v>
      </c>
      <c r="N219" s="11">
        <f t="shared" si="105"/>
        <v>0</v>
      </c>
      <c r="O219" s="19">
        <f t="shared" si="106"/>
        <v>0</v>
      </c>
      <c r="P219" s="20"/>
      <c r="Q219" s="23">
        <f t="shared" si="99"/>
        <v>0</v>
      </c>
      <c r="R219" s="24">
        <f t="shared" si="107"/>
        <v>0</v>
      </c>
      <c r="S219" s="33">
        <f t="shared" si="108"/>
        <v>0</v>
      </c>
      <c r="T219" s="41"/>
      <c r="U219" s="43">
        <v>72000</v>
      </c>
      <c r="V219" s="42">
        <f t="shared" si="109"/>
        <v>81446.399999999994</v>
      </c>
      <c r="W219" s="35"/>
      <c r="X219" s="36">
        <v>153619.20000000001</v>
      </c>
      <c r="Y219" s="24">
        <f t="shared" si="110"/>
        <v>29187.648000000001</v>
      </c>
      <c r="Z219" s="25">
        <f t="shared" si="111"/>
        <v>182806.848</v>
      </c>
      <c r="AA219" s="37">
        <v>142240</v>
      </c>
      <c r="AB219" s="24">
        <f t="shared" si="112"/>
        <v>27025.599999999999</v>
      </c>
      <c r="AC219" s="38">
        <f t="shared" si="113"/>
        <v>169265.6</v>
      </c>
      <c r="AD219" s="36">
        <v>127000</v>
      </c>
      <c r="AE219" s="24">
        <f t="shared" si="114"/>
        <v>24130</v>
      </c>
      <c r="AF219" s="25">
        <f t="shared" si="115"/>
        <v>151130</v>
      </c>
      <c r="AH219" s="44">
        <f t="shared" si="116"/>
        <v>126076.4</v>
      </c>
      <c r="AJ219" s="45">
        <f t="shared" si="100"/>
        <v>0.75106111111111107</v>
      </c>
      <c r="AL219" s="5">
        <f t="shared" si="117"/>
        <v>94387.507446719799</v>
      </c>
      <c r="AM219" s="5">
        <f t="shared" si="118"/>
        <v>157765.29255328019</v>
      </c>
      <c r="AN219" s="5" t="str">
        <f t="shared" si="119"/>
        <v/>
      </c>
      <c r="AO219" s="5">
        <f t="shared" si="120"/>
        <v>153619.20000000001</v>
      </c>
      <c r="AP219" s="5">
        <f t="shared" si="121"/>
        <v>142240</v>
      </c>
      <c r="AQ219" s="5">
        <f t="shared" si="122"/>
        <v>127000</v>
      </c>
      <c r="AS219" s="39">
        <f t="shared" si="123"/>
        <v>127000</v>
      </c>
      <c r="AT219" s="5">
        <f t="shared" si="124"/>
        <v>126076.4</v>
      </c>
      <c r="AU219" s="5">
        <f t="shared" si="125"/>
        <v>81446.399999999994</v>
      </c>
      <c r="AV219" s="5">
        <f t="shared" si="126"/>
        <v>122612.77289711797</v>
      </c>
      <c r="AW219" s="5">
        <f t="shared" si="127"/>
        <v>31688.892553280188</v>
      </c>
      <c r="AX219" s="51">
        <f t="shared" si="128"/>
        <v>0.25134674334990681</v>
      </c>
      <c r="AZ219" s="39">
        <f t="shared" si="129"/>
        <v>122613</v>
      </c>
      <c r="BA219" s="5">
        <f t="shared" si="130"/>
        <v>23296</v>
      </c>
      <c r="BB219" s="40">
        <f t="shared" si="131"/>
        <v>145909</v>
      </c>
    </row>
    <row r="220" spans="1:54" ht="30" customHeight="1" x14ac:dyDescent="0.25">
      <c r="A220" s="7">
        <v>218</v>
      </c>
      <c r="B220" s="9" t="s">
        <v>223</v>
      </c>
      <c r="C220" s="1" t="s">
        <v>2</v>
      </c>
      <c r="D220" s="13"/>
      <c r="E220" s="28">
        <v>0</v>
      </c>
      <c r="F220" s="26">
        <f t="shared" si="101"/>
        <v>0</v>
      </c>
      <c r="G220" s="27">
        <f t="shared" si="102"/>
        <v>0</v>
      </c>
      <c r="H220" s="18"/>
      <c r="I220" s="29">
        <v>0</v>
      </c>
      <c r="J220" s="11">
        <f t="shared" si="103"/>
        <v>0</v>
      </c>
      <c r="K220" s="19">
        <f t="shared" si="104"/>
        <v>0</v>
      </c>
      <c r="L220" s="18"/>
      <c r="M220" s="29">
        <v>0</v>
      </c>
      <c r="N220" s="11">
        <f t="shared" si="105"/>
        <v>0</v>
      </c>
      <c r="O220" s="19">
        <f t="shared" si="106"/>
        <v>0</v>
      </c>
      <c r="P220" s="20"/>
      <c r="Q220" s="23">
        <f t="shared" si="99"/>
        <v>0</v>
      </c>
      <c r="R220" s="24">
        <f t="shared" si="107"/>
        <v>0</v>
      </c>
      <c r="S220" s="33">
        <f t="shared" si="108"/>
        <v>0</v>
      </c>
      <c r="T220" s="41"/>
      <c r="U220" s="43">
        <v>17500</v>
      </c>
      <c r="V220" s="42">
        <f t="shared" si="109"/>
        <v>19796</v>
      </c>
      <c r="W220" s="35"/>
      <c r="X220" s="36">
        <v>51528.959999999999</v>
      </c>
      <c r="Y220" s="24">
        <f t="shared" si="110"/>
        <v>9790.5023999999994</v>
      </c>
      <c r="Z220" s="25">
        <f t="shared" si="111"/>
        <v>61319.462399999997</v>
      </c>
      <c r="AA220" s="37">
        <v>47712</v>
      </c>
      <c r="AB220" s="24">
        <f t="shared" si="112"/>
        <v>9065.2800000000007</v>
      </c>
      <c r="AC220" s="38">
        <f t="shared" si="113"/>
        <v>56777.279999999999</v>
      </c>
      <c r="AD220" s="36">
        <v>42600</v>
      </c>
      <c r="AE220" s="24">
        <f t="shared" si="114"/>
        <v>8094</v>
      </c>
      <c r="AF220" s="25">
        <f t="shared" si="115"/>
        <v>50694</v>
      </c>
      <c r="AH220" s="44">
        <f t="shared" si="116"/>
        <v>40409.24</v>
      </c>
      <c r="AJ220" s="45">
        <f t="shared" si="100"/>
        <v>1.3090994285714284</v>
      </c>
      <c r="AL220" s="5">
        <f t="shared" si="117"/>
        <v>26188.555895836776</v>
      </c>
      <c r="AM220" s="5">
        <f t="shared" si="118"/>
        <v>54629.924104163219</v>
      </c>
      <c r="AN220" s="5" t="str">
        <f t="shared" si="119"/>
        <v/>
      </c>
      <c r="AO220" s="5">
        <f t="shared" si="120"/>
        <v>51528.959999999999</v>
      </c>
      <c r="AP220" s="5">
        <f t="shared" si="121"/>
        <v>47712</v>
      </c>
      <c r="AQ220" s="5">
        <f t="shared" si="122"/>
        <v>42600</v>
      </c>
      <c r="AS220" s="39">
        <f t="shared" si="123"/>
        <v>42600</v>
      </c>
      <c r="AT220" s="5">
        <f t="shared" si="124"/>
        <v>40409.24</v>
      </c>
      <c r="AU220" s="5">
        <f t="shared" si="125"/>
        <v>19796</v>
      </c>
      <c r="AV220" s="5">
        <f t="shared" si="126"/>
        <v>37946.044424337699</v>
      </c>
      <c r="AW220" s="5">
        <f t="shared" si="127"/>
        <v>14220.684104163223</v>
      </c>
      <c r="AX220" s="51">
        <f t="shared" si="128"/>
        <v>0.35191664342519741</v>
      </c>
      <c r="AZ220" s="39">
        <f t="shared" si="129"/>
        <v>37946</v>
      </c>
      <c r="BA220" s="5">
        <f t="shared" si="130"/>
        <v>7210</v>
      </c>
      <c r="BB220" s="40">
        <f t="shared" si="131"/>
        <v>45156</v>
      </c>
    </row>
    <row r="221" spans="1:54" ht="30" customHeight="1" x14ac:dyDescent="0.25">
      <c r="A221" s="7">
        <v>219</v>
      </c>
      <c r="B221" s="9" t="s">
        <v>224</v>
      </c>
      <c r="C221" s="1" t="s">
        <v>2</v>
      </c>
      <c r="D221" s="13"/>
      <c r="E221" s="28">
        <v>0</v>
      </c>
      <c r="F221" s="26">
        <f t="shared" si="101"/>
        <v>0</v>
      </c>
      <c r="G221" s="27">
        <f t="shared" si="102"/>
        <v>0</v>
      </c>
      <c r="H221" s="18"/>
      <c r="I221" s="29">
        <v>0</v>
      </c>
      <c r="J221" s="11">
        <f t="shared" si="103"/>
        <v>0</v>
      </c>
      <c r="K221" s="19">
        <f t="shared" si="104"/>
        <v>0</v>
      </c>
      <c r="L221" s="18"/>
      <c r="M221" s="29">
        <v>0</v>
      </c>
      <c r="N221" s="11">
        <f t="shared" si="105"/>
        <v>0</v>
      </c>
      <c r="O221" s="19">
        <f t="shared" si="106"/>
        <v>0</v>
      </c>
      <c r="P221" s="20"/>
      <c r="Q221" s="23">
        <f t="shared" si="99"/>
        <v>0</v>
      </c>
      <c r="R221" s="24">
        <f t="shared" si="107"/>
        <v>0</v>
      </c>
      <c r="S221" s="33">
        <f t="shared" si="108"/>
        <v>0</v>
      </c>
      <c r="T221" s="41"/>
      <c r="U221" s="43">
        <v>20000</v>
      </c>
      <c r="V221" s="42">
        <f t="shared" si="109"/>
        <v>22624</v>
      </c>
      <c r="W221" s="35"/>
      <c r="X221" s="36">
        <v>85155.839999999997</v>
      </c>
      <c r="Y221" s="24">
        <f t="shared" si="110"/>
        <v>16179.6096</v>
      </c>
      <c r="Z221" s="25">
        <f t="shared" si="111"/>
        <v>101335.44959999999</v>
      </c>
      <c r="AA221" s="37">
        <v>78848</v>
      </c>
      <c r="AB221" s="24">
        <f t="shared" si="112"/>
        <v>14981.12</v>
      </c>
      <c r="AC221" s="38">
        <f t="shared" si="113"/>
        <v>93829.119999999995</v>
      </c>
      <c r="AD221" s="36">
        <v>70400</v>
      </c>
      <c r="AE221" s="24">
        <f t="shared" si="114"/>
        <v>13376</v>
      </c>
      <c r="AF221" s="25">
        <f t="shared" si="115"/>
        <v>83776</v>
      </c>
      <c r="AH221" s="44">
        <f t="shared" si="116"/>
        <v>64256.959999999999</v>
      </c>
      <c r="AJ221" s="45">
        <f t="shared" si="100"/>
        <v>2.2128480000000001</v>
      </c>
      <c r="AL221" s="5">
        <f t="shared" si="117"/>
        <v>35850.963377577718</v>
      </c>
      <c r="AM221" s="5">
        <f t="shared" si="118"/>
        <v>92662.95662242228</v>
      </c>
      <c r="AN221" s="5" t="str">
        <f t="shared" si="119"/>
        <v/>
      </c>
      <c r="AO221" s="5">
        <f t="shared" si="120"/>
        <v>85155.839999999997</v>
      </c>
      <c r="AP221" s="5">
        <f t="shared" si="121"/>
        <v>78848</v>
      </c>
      <c r="AQ221" s="5">
        <f t="shared" si="122"/>
        <v>70400</v>
      </c>
      <c r="AS221" s="39">
        <f t="shared" si="123"/>
        <v>70400</v>
      </c>
      <c r="AT221" s="5">
        <f t="shared" si="124"/>
        <v>64256.959999999999</v>
      </c>
      <c r="AU221" s="5">
        <f t="shared" si="125"/>
        <v>22624</v>
      </c>
      <c r="AV221" s="5">
        <f t="shared" si="126"/>
        <v>57185.614542241499</v>
      </c>
      <c r="AW221" s="5">
        <f t="shared" si="127"/>
        <v>28405.996622422284</v>
      </c>
      <c r="AX221" s="51">
        <f t="shared" si="128"/>
        <v>0.4420687910293653</v>
      </c>
      <c r="AZ221" s="39">
        <f t="shared" si="129"/>
        <v>57186</v>
      </c>
      <c r="BA221" s="5">
        <f t="shared" si="130"/>
        <v>10865</v>
      </c>
      <c r="BB221" s="40">
        <f t="shared" si="131"/>
        <v>68051</v>
      </c>
    </row>
    <row r="222" spans="1:54" ht="30" customHeight="1" x14ac:dyDescent="0.25">
      <c r="A222" s="7">
        <v>220</v>
      </c>
      <c r="B222" s="9" t="s">
        <v>225</v>
      </c>
      <c r="C222" s="1" t="s">
        <v>93</v>
      </c>
      <c r="D222" s="13"/>
      <c r="E222" s="28">
        <v>0</v>
      </c>
      <c r="F222" s="26">
        <f t="shared" si="101"/>
        <v>0</v>
      </c>
      <c r="G222" s="27">
        <f t="shared" si="102"/>
        <v>0</v>
      </c>
      <c r="H222" s="18"/>
      <c r="I222" s="29">
        <v>0</v>
      </c>
      <c r="J222" s="11">
        <f t="shared" si="103"/>
        <v>0</v>
      </c>
      <c r="K222" s="19">
        <f t="shared" si="104"/>
        <v>0</v>
      </c>
      <c r="L222" s="18"/>
      <c r="M222" s="29">
        <v>0</v>
      </c>
      <c r="N222" s="11">
        <f t="shared" si="105"/>
        <v>0</v>
      </c>
      <c r="O222" s="19">
        <f t="shared" si="106"/>
        <v>0</v>
      </c>
      <c r="P222" s="20"/>
      <c r="Q222" s="23">
        <f t="shared" si="99"/>
        <v>0</v>
      </c>
      <c r="R222" s="24">
        <f t="shared" si="107"/>
        <v>0</v>
      </c>
      <c r="S222" s="33">
        <f t="shared" si="108"/>
        <v>0</v>
      </c>
      <c r="T222" s="41"/>
      <c r="U222" s="43">
        <v>10800</v>
      </c>
      <c r="V222" s="42">
        <f t="shared" si="109"/>
        <v>12216.96</v>
      </c>
      <c r="W222" s="35"/>
      <c r="X222" s="36">
        <v>31207.68</v>
      </c>
      <c r="Y222" s="24">
        <f t="shared" si="110"/>
        <v>5929.4592000000002</v>
      </c>
      <c r="Z222" s="25">
        <f t="shared" si="111"/>
        <v>37137.139199999998</v>
      </c>
      <c r="AA222" s="37">
        <v>28896</v>
      </c>
      <c r="AB222" s="24">
        <f t="shared" si="112"/>
        <v>5490.24</v>
      </c>
      <c r="AC222" s="38">
        <f t="shared" si="113"/>
        <v>34386.239999999998</v>
      </c>
      <c r="AD222" s="36">
        <v>25800</v>
      </c>
      <c r="AE222" s="24">
        <f t="shared" si="114"/>
        <v>4902</v>
      </c>
      <c r="AF222" s="25">
        <f t="shared" si="115"/>
        <v>30702</v>
      </c>
      <c r="AH222" s="44">
        <f t="shared" si="116"/>
        <v>24530.16</v>
      </c>
      <c r="AJ222" s="45">
        <f t="shared" si="100"/>
        <v>1.2713111111111111</v>
      </c>
      <c r="AL222" s="5">
        <f t="shared" si="117"/>
        <v>16027.665853739149</v>
      </c>
      <c r="AM222" s="5">
        <f t="shared" si="118"/>
        <v>33032.654146260851</v>
      </c>
      <c r="AN222" s="5" t="str">
        <f t="shared" si="119"/>
        <v/>
      </c>
      <c r="AO222" s="5">
        <f t="shared" si="120"/>
        <v>31207.68</v>
      </c>
      <c r="AP222" s="5">
        <f t="shared" si="121"/>
        <v>28896</v>
      </c>
      <c r="AQ222" s="5">
        <f t="shared" si="122"/>
        <v>25800</v>
      </c>
      <c r="AS222" s="39">
        <f t="shared" si="123"/>
        <v>25800</v>
      </c>
      <c r="AT222" s="5">
        <f t="shared" si="124"/>
        <v>24530.16</v>
      </c>
      <c r="AU222" s="5">
        <f t="shared" si="125"/>
        <v>12216.96</v>
      </c>
      <c r="AV222" s="5">
        <f t="shared" si="126"/>
        <v>23089.818423018078</v>
      </c>
      <c r="AW222" s="5">
        <f t="shared" si="127"/>
        <v>8502.4941462608513</v>
      </c>
      <c r="AX222" s="51">
        <f t="shared" si="128"/>
        <v>0.3466138886277485</v>
      </c>
      <c r="AZ222" s="39">
        <f t="shared" si="129"/>
        <v>23090</v>
      </c>
      <c r="BA222" s="5">
        <f t="shared" si="130"/>
        <v>4387</v>
      </c>
      <c r="BB222" s="40">
        <f t="shared" si="131"/>
        <v>27477</v>
      </c>
    </row>
    <row r="223" spans="1:54" ht="30" customHeight="1" x14ac:dyDescent="0.25">
      <c r="A223" s="7">
        <v>221</v>
      </c>
      <c r="B223" s="9" t="s">
        <v>226</v>
      </c>
      <c r="C223" s="1" t="s">
        <v>93</v>
      </c>
      <c r="D223" s="13"/>
      <c r="E223" s="28">
        <v>0</v>
      </c>
      <c r="F223" s="26">
        <f t="shared" si="101"/>
        <v>0</v>
      </c>
      <c r="G223" s="27">
        <f t="shared" si="102"/>
        <v>0</v>
      </c>
      <c r="H223" s="18"/>
      <c r="I223" s="29">
        <v>0</v>
      </c>
      <c r="J223" s="11">
        <f t="shared" si="103"/>
        <v>0</v>
      </c>
      <c r="K223" s="19">
        <f t="shared" si="104"/>
        <v>0</v>
      </c>
      <c r="L223" s="18"/>
      <c r="M223" s="29">
        <v>0</v>
      </c>
      <c r="N223" s="11">
        <f t="shared" si="105"/>
        <v>0</v>
      </c>
      <c r="O223" s="19">
        <f t="shared" si="106"/>
        <v>0</v>
      </c>
      <c r="P223" s="20"/>
      <c r="Q223" s="23">
        <f t="shared" si="99"/>
        <v>0</v>
      </c>
      <c r="R223" s="24">
        <f t="shared" si="107"/>
        <v>0</v>
      </c>
      <c r="S223" s="33">
        <f t="shared" si="108"/>
        <v>0</v>
      </c>
      <c r="T223" s="41"/>
      <c r="U223" s="43">
        <v>121380</v>
      </c>
      <c r="V223" s="42">
        <f t="shared" si="109"/>
        <v>137305.05600000001</v>
      </c>
      <c r="W223" s="35"/>
      <c r="X223" s="36">
        <v>231275.51999999999</v>
      </c>
      <c r="Y223" s="24">
        <f t="shared" si="110"/>
        <v>43942.3488</v>
      </c>
      <c r="Z223" s="25">
        <f t="shared" si="111"/>
        <v>275217.8688</v>
      </c>
      <c r="AA223" s="37">
        <v>214144</v>
      </c>
      <c r="AB223" s="24">
        <f t="shared" si="112"/>
        <v>40687.360000000001</v>
      </c>
      <c r="AC223" s="38">
        <f t="shared" si="113"/>
        <v>254831.35999999999</v>
      </c>
      <c r="AD223" s="36">
        <v>191200</v>
      </c>
      <c r="AE223" s="24">
        <f t="shared" si="114"/>
        <v>36328</v>
      </c>
      <c r="AF223" s="25">
        <f t="shared" si="115"/>
        <v>227528</v>
      </c>
      <c r="AH223" s="44">
        <f t="shared" si="116"/>
        <v>193481.144</v>
      </c>
      <c r="AJ223" s="45">
        <f t="shared" si="100"/>
        <v>0.59401173175152411</v>
      </c>
      <c r="AL223" s="5">
        <f t="shared" si="117"/>
        <v>152589.72291016509</v>
      </c>
      <c r="AM223" s="5">
        <f t="shared" si="118"/>
        <v>234372.56508983491</v>
      </c>
      <c r="AN223" s="5" t="str">
        <f t="shared" si="119"/>
        <v/>
      </c>
      <c r="AO223" s="5">
        <f t="shared" si="120"/>
        <v>231275.51999999999</v>
      </c>
      <c r="AP223" s="5">
        <f t="shared" si="121"/>
        <v>214144</v>
      </c>
      <c r="AQ223" s="5">
        <f t="shared" si="122"/>
        <v>191200</v>
      </c>
      <c r="AS223" s="39">
        <f t="shared" si="123"/>
        <v>191200</v>
      </c>
      <c r="AT223" s="5">
        <f t="shared" si="124"/>
        <v>193481.144</v>
      </c>
      <c r="AU223" s="5">
        <f t="shared" si="125"/>
        <v>137305.05600000001</v>
      </c>
      <c r="AV223" s="5">
        <f t="shared" si="126"/>
        <v>189890.1766747169</v>
      </c>
      <c r="AW223" s="5">
        <f t="shared" si="127"/>
        <v>40891.421089834912</v>
      </c>
      <c r="AX223" s="51">
        <f t="shared" si="128"/>
        <v>0.21134576860799889</v>
      </c>
      <c r="AZ223" s="39">
        <f t="shared" si="129"/>
        <v>189890</v>
      </c>
      <c r="BA223" s="5">
        <f t="shared" si="130"/>
        <v>36079</v>
      </c>
      <c r="BB223" s="40">
        <f t="shared" si="131"/>
        <v>225969</v>
      </c>
    </row>
    <row r="224" spans="1:54" ht="30" customHeight="1" x14ac:dyDescent="0.25">
      <c r="A224" s="7">
        <v>222</v>
      </c>
      <c r="B224" s="9" t="s">
        <v>227</v>
      </c>
      <c r="C224" s="1" t="s">
        <v>43</v>
      </c>
      <c r="D224" s="13"/>
      <c r="E224" s="28">
        <v>0</v>
      </c>
      <c r="F224" s="26">
        <f t="shared" si="101"/>
        <v>0</v>
      </c>
      <c r="G224" s="27">
        <f t="shared" si="102"/>
        <v>0</v>
      </c>
      <c r="H224" s="18"/>
      <c r="I224" s="29">
        <v>0</v>
      </c>
      <c r="J224" s="11">
        <f t="shared" si="103"/>
        <v>0</v>
      </c>
      <c r="K224" s="19">
        <f t="shared" si="104"/>
        <v>0</v>
      </c>
      <c r="L224" s="18"/>
      <c r="M224" s="29">
        <v>0</v>
      </c>
      <c r="N224" s="11">
        <f t="shared" si="105"/>
        <v>0</v>
      </c>
      <c r="O224" s="19">
        <f t="shared" si="106"/>
        <v>0</v>
      </c>
      <c r="P224" s="20"/>
      <c r="Q224" s="23">
        <f t="shared" si="99"/>
        <v>0</v>
      </c>
      <c r="R224" s="24">
        <f t="shared" si="107"/>
        <v>0</v>
      </c>
      <c r="S224" s="33">
        <f t="shared" si="108"/>
        <v>0</v>
      </c>
      <c r="T224" s="41"/>
      <c r="U224" s="43">
        <v>180000</v>
      </c>
      <c r="V224" s="42">
        <f t="shared" si="109"/>
        <v>203616</v>
      </c>
      <c r="W224" s="35"/>
      <c r="X224" s="36">
        <v>508757.76000000001</v>
      </c>
      <c r="Y224" s="24">
        <f t="shared" si="110"/>
        <v>96663.974399999992</v>
      </c>
      <c r="Z224" s="25">
        <f t="shared" si="111"/>
        <v>605421.73439999996</v>
      </c>
      <c r="AA224" s="37">
        <v>471072</v>
      </c>
      <c r="AB224" s="24">
        <f t="shared" si="112"/>
        <v>89503.679999999993</v>
      </c>
      <c r="AC224" s="38">
        <f t="shared" si="113"/>
        <v>560575.67999999993</v>
      </c>
      <c r="AD224" s="36">
        <v>420600</v>
      </c>
      <c r="AE224" s="24">
        <f t="shared" si="114"/>
        <v>79914</v>
      </c>
      <c r="AF224" s="25">
        <f t="shared" si="115"/>
        <v>500514</v>
      </c>
      <c r="AH224" s="44">
        <f t="shared" si="116"/>
        <v>401011.44</v>
      </c>
      <c r="AJ224" s="45">
        <f t="shared" si="100"/>
        <v>1.2278413333333333</v>
      </c>
      <c r="AL224" s="5">
        <f t="shared" si="117"/>
        <v>264548.47438084596</v>
      </c>
      <c r="AM224" s="5">
        <f t="shared" si="118"/>
        <v>537474.40561915399</v>
      </c>
      <c r="AN224" s="5" t="str">
        <f t="shared" si="119"/>
        <v/>
      </c>
      <c r="AO224" s="5">
        <f t="shared" si="120"/>
        <v>508757.76000000001</v>
      </c>
      <c r="AP224" s="5">
        <f t="shared" si="121"/>
        <v>471072</v>
      </c>
      <c r="AQ224" s="5">
        <f t="shared" si="122"/>
        <v>420600</v>
      </c>
      <c r="AS224" s="39">
        <f t="shared" si="123"/>
        <v>420600</v>
      </c>
      <c r="AT224" s="5">
        <f t="shared" si="124"/>
        <v>401011.44</v>
      </c>
      <c r="AU224" s="5">
        <f t="shared" si="125"/>
        <v>203616</v>
      </c>
      <c r="AV224" s="5">
        <f t="shared" si="126"/>
        <v>378503.48004873568</v>
      </c>
      <c r="AW224" s="5">
        <f t="shared" si="127"/>
        <v>136462.96561915404</v>
      </c>
      <c r="AX224" s="51">
        <f t="shared" si="128"/>
        <v>0.34029693920740528</v>
      </c>
      <c r="AZ224" s="39">
        <f t="shared" si="129"/>
        <v>378503</v>
      </c>
      <c r="BA224" s="5">
        <f t="shared" si="130"/>
        <v>71916</v>
      </c>
      <c r="BB224" s="40">
        <f t="shared" si="131"/>
        <v>450419</v>
      </c>
    </row>
    <row r="225" spans="1:54" ht="30" customHeight="1" x14ac:dyDescent="0.25">
      <c r="A225" s="7">
        <v>223</v>
      </c>
      <c r="B225" s="9" t="s">
        <v>228</v>
      </c>
      <c r="C225" s="1" t="s">
        <v>32</v>
      </c>
      <c r="D225" s="13"/>
      <c r="E225" s="28">
        <v>0</v>
      </c>
      <c r="F225" s="26">
        <f t="shared" si="101"/>
        <v>0</v>
      </c>
      <c r="G225" s="27">
        <f t="shared" si="102"/>
        <v>0</v>
      </c>
      <c r="H225" s="18"/>
      <c r="I225" s="29">
        <v>0</v>
      </c>
      <c r="J225" s="11">
        <f t="shared" si="103"/>
        <v>0</v>
      </c>
      <c r="K225" s="19">
        <f t="shared" si="104"/>
        <v>0</v>
      </c>
      <c r="L225" s="18"/>
      <c r="M225" s="29">
        <v>0</v>
      </c>
      <c r="N225" s="11">
        <f t="shared" si="105"/>
        <v>0</v>
      </c>
      <c r="O225" s="19">
        <f t="shared" si="106"/>
        <v>0</v>
      </c>
      <c r="P225" s="20"/>
      <c r="Q225" s="23">
        <f t="shared" si="99"/>
        <v>0</v>
      </c>
      <c r="R225" s="24">
        <f t="shared" si="107"/>
        <v>0</v>
      </c>
      <c r="S225" s="33">
        <f t="shared" si="108"/>
        <v>0</v>
      </c>
      <c r="T225" s="41"/>
      <c r="U225" s="43">
        <v>88702.521008403361</v>
      </c>
      <c r="V225" s="42">
        <f t="shared" si="109"/>
        <v>100340.29176470588</v>
      </c>
      <c r="W225" s="35"/>
      <c r="X225" s="36">
        <v>317399.03999999998</v>
      </c>
      <c r="Y225" s="24">
        <f t="shared" si="110"/>
        <v>60305.817599999995</v>
      </c>
      <c r="Z225" s="25">
        <f t="shared" si="111"/>
        <v>377704.85759999999</v>
      </c>
      <c r="AA225" s="37">
        <v>293888</v>
      </c>
      <c r="AB225" s="24">
        <f t="shared" si="112"/>
        <v>55838.720000000001</v>
      </c>
      <c r="AC225" s="38">
        <f t="shared" si="113"/>
        <v>349726.71999999997</v>
      </c>
      <c r="AD225" s="36">
        <v>262400</v>
      </c>
      <c r="AE225" s="24">
        <f t="shared" si="114"/>
        <v>49856</v>
      </c>
      <c r="AF225" s="25">
        <f t="shared" si="115"/>
        <v>312256</v>
      </c>
      <c r="AH225" s="44">
        <f t="shared" si="116"/>
        <v>243506.83294117646</v>
      </c>
      <c r="AJ225" s="45">
        <f t="shared" si="100"/>
        <v>1.7452075789154571</v>
      </c>
      <c r="AL225" s="5">
        <f t="shared" si="117"/>
        <v>145438.94738533677</v>
      </c>
      <c r="AM225" s="5">
        <f t="shared" si="118"/>
        <v>341574.71849701612</v>
      </c>
      <c r="AN225" s="5" t="str">
        <f t="shared" si="119"/>
        <v/>
      </c>
      <c r="AO225" s="5">
        <f t="shared" si="120"/>
        <v>317399.03999999998</v>
      </c>
      <c r="AP225" s="5">
        <f t="shared" si="121"/>
        <v>293888</v>
      </c>
      <c r="AQ225" s="5">
        <f t="shared" si="122"/>
        <v>262400</v>
      </c>
      <c r="AS225" s="39">
        <f t="shared" si="123"/>
        <v>262400</v>
      </c>
      <c r="AT225" s="5">
        <f t="shared" si="124"/>
        <v>243506.83294117646</v>
      </c>
      <c r="AU225" s="5">
        <f t="shared" si="125"/>
        <v>100340.29176470588</v>
      </c>
      <c r="AV225" s="5">
        <f t="shared" si="126"/>
        <v>222616.14767839137</v>
      </c>
      <c r="AW225" s="5">
        <f t="shared" si="127"/>
        <v>98067.88555583969</v>
      </c>
      <c r="AX225" s="51">
        <f t="shared" si="128"/>
        <v>0.40273155529697102</v>
      </c>
      <c r="AZ225" s="39">
        <f t="shared" si="129"/>
        <v>222616</v>
      </c>
      <c r="BA225" s="5">
        <f t="shared" si="130"/>
        <v>42297</v>
      </c>
      <c r="BB225" s="40">
        <f t="shared" si="131"/>
        <v>264913</v>
      </c>
    </row>
    <row r="226" spans="1:54" ht="30" customHeight="1" x14ac:dyDescent="0.25">
      <c r="A226" s="7">
        <v>224</v>
      </c>
      <c r="B226" s="9" t="s">
        <v>229</v>
      </c>
      <c r="C226" s="1" t="s">
        <v>2</v>
      </c>
      <c r="D226" s="13"/>
      <c r="E226" s="28">
        <v>0</v>
      </c>
      <c r="F226" s="26">
        <f t="shared" si="101"/>
        <v>0</v>
      </c>
      <c r="G226" s="27">
        <f t="shared" si="102"/>
        <v>0</v>
      </c>
      <c r="H226" s="18"/>
      <c r="I226" s="29">
        <v>0</v>
      </c>
      <c r="J226" s="11">
        <f t="shared" si="103"/>
        <v>0</v>
      </c>
      <c r="K226" s="19">
        <f t="shared" si="104"/>
        <v>0</v>
      </c>
      <c r="L226" s="18"/>
      <c r="M226" s="29">
        <v>0</v>
      </c>
      <c r="N226" s="11">
        <f t="shared" si="105"/>
        <v>0</v>
      </c>
      <c r="O226" s="19">
        <f t="shared" si="106"/>
        <v>0</v>
      </c>
      <c r="P226" s="20"/>
      <c r="Q226" s="23">
        <f t="shared" si="99"/>
        <v>0</v>
      </c>
      <c r="R226" s="24">
        <f t="shared" si="107"/>
        <v>0</v>
      </c>
      <c r="S226" s="33">
        <f t="shared" si="108"/>
        <v>0</v>
      </c>
      <c r="T226" s="41"/>
      <c r="U226" s="43">
        <v>59000</v>
      </c>
      <c r="V226" s="42">
        <f t="shared" si="109"/>
        <v>66740.800000000003</v>
      </c>
      <c r="W226" s="35"/>
      <c r="X226" s="36">
        <v>107654.39999999999</v>
      </c>
      <c r="Y226" s="24">
        <f t="shared" si="110"/>
        <v>20454.335999999999</v>
      </c>
      <c r="Z226" s="25">
        <f t="shared" si="111"/>
        <v>128108.73599999999</v>
      </c>
      <c r="AA226" s="37">
        <v>99680</v>
      </c>
      <c r="AB226" s="24">
        <f t="shared" si="112"/>
        <v>18939.2</v>
      </c>
      <c r="AC226" s="38">
        <f t="shared" si="113"/>
        <v>118619.2</v>
      </c>
      <c r="AD226" s="36">
        <v>89000</v>
      </c>
      <c r="AE226" s="24">
        <f t="shared" si="114"/>
        <v>16910</v>
      </c>
      <c r="AF226" s="25">
        <f t="shared" si="115"/>
        <v>105910</v>
      </c>
      <c r="AH226" s="44">
        <f t="shared" si="116"/>
        <v>90768.8</v>
      </c>
      <c r="AJ226" s="45">
        <f t="shared" si="100"/>
        <v>0.53845423728813568</v>
      </c>
      <c r="AL226" s="5">
        <f t="shared" si="117"/>
        <v>73020.500454785375</v>
      </c>
      <c r="AM226" s="5">
        <f t="shared" si="118"/>
        <v>108517.09954521463</v>
      </c>
      <c r="AN226" s="5" t="str">
        <f t="shared" si="119"/>
        <v/>
      </c>
      <c r="AO226" s="5">
        <f t="shared" si="120"/>
        <v>107654.39999999999</v>
      </c>
      <c r="AP226" s="5">
        <f t="shared" si="121"/>
        <v>99680</v>
      </c>
      <c r="AQ226" s="5">
        <f t="shared" si="122"/>
        <v>89000</v>
      </c>
      <c r="AS226" s="39">
        <f t="shared" si="123"/>
        <v>89000</v>
      </c>
      <c r="AT226" s="5">
        <f t="shared" si="124"/>
        <v>90768.8</v>
      </c>
      <c r="AU226" s="5">
        <f t="shared" si="125"/>
        <v>66740.800000000003</v>
      </c>
      <c r="AV226" s="5">
        <f t="shared" si="126"/>
        <v>89352.2117657942</v>
      </c>
      <c r="AW226" s="5">
        <f t="shared" si="127"/>
        <v>17748.299545214632</v>
      </c>
      <c r="AX226" s="51">
        <f t="shared" si="128"/>
        <v>0.19553304158713822</v>
      </c>
      <c r="AZ226" s="39">
        <f t="shared" si="129"/>
        <v>89352</v>
      </c>
      <c r="BA226" s="5">
        <f t="shared" si="130"/>
        <v>16977</v>
      </c>
      <c r="BB226" s="40">
        <f t="shared" si="131"/>
        <v>106329</v>
      </c>
    </row>
    <row r="227" spans="1:54" ht="30" customHeight="1" x14ac:dyDescent="0.25">
      <c r="A227" s="7">
        <v>225</v>
      </c>
      <c r="B227" s="9" t="s">
        <v>230</v>
      </c>
      <c r="C227" s="1" t="s">
        <v>2</v>
      </c>
      <c r="D227" s="13"/>
      <c r="E227" s="28">
        <v>0</v>
      </c>
      <c r="F227" s="26">
        <f t="shared" si="101"/>
        <v>0</v>
      </c>
      <c r="G227" s="27">
        <f t="shared" si="102"/>
        <v>0</v>
      </c>
      <c r="H227" s="18"/>
      <c r="I227" s="29">
        <v>0</v>
      </c>
      <c r="J227" s="11">
        <f t="shared" si="103"/>
        <v>0</v>
      </c>
      <c r="K227" s="19">
        <f t="shared" si="104"/>
        <v>0</v>
      </c>
      <c r="L227" s="18"/>
      <c r="M227" s="29">
        <v>0</v>
      </c>
      <c r="N227" s="11">
        <f t="shared" si="105"/>
        <v>0</v>
      </c>
      <c r="O227" s="19">
        <f t="shared" si="106"/>
        <v>0</v>
      </c>
      <c r="P227" s="20"/>
      <c r="Q227" s="23">
        <f t="shared" si="99"/>
        <v>0</v>
      </c>
      <c r="R227" s="24">
        <f t="shared" si="107"/>
        <v>0</v>
      </c>
      <c r="S227" s="33">
        <f t="shared" si="108"/>
        <v>0</v>
      </c>
      <c r="T227" s="41"/>
      <c r="U227" s="43">
        <v>103649</v>
      </c>
      <c r="V227" s="42">
        <f t="shared" si="109"/>
        <v>117247.7488</v>
      </c>
      <c r="W227" s="35"/>
      <c r="X227" s="36">
        <v>352235.52000000002</v>
      </c>
      <c r="Y227" s="24">
        <f t="shared" si="110"/>
        <v>66924.748800000001</v>
      </c>
      <c r="Z227" s="25">
        <f t="shared" si="111"/>
        <v>419160.26880000002</v>
      </c>
      <c r="AA227" s="37">
        <v>326144</v>
      </c>
      <c r="AB227" s="24">
        <f t="shared" si="112"/>
        <v>61967.360000000001</v>
      </c>
      <c r="AC227" s="38">
        <f t="shared" si="113"/>
        <v>388111.35999999999</v>
      </c>
      <c r="AD227" s="36">
        <v>291200</v>
      </c>
      <c r="AE227" s="24">
        <f t="shared" si="114"/>
        <v>55328</v>
      </c>
      <c r="AF227" s="25">
        <f t="shared" si="115"/>
        <v>346528</v>
      </c>
      <c r="AH227" s="44">
        <f t="shared" si="116"/>
        <v>271706.81719999999</v>
      </c>
      <c r="AJ227" s="45">
        <f t="shared" si="100"/>
        <v>1.621412818261633</v>
      </c>
      <c r="AL227" s="5">
        <f t="shared" si="117"/>
        <v>165741.62349231518</v>
      </c>
      <c r="AM227" s="5">
        <f t="shared" si="118"/>
        <v>377672.0109076848</v>
      </c>
      <c r="AN227" s="5" t="str">
        <f t="shared" si="119"/>
        <v/>
      </c>
      <c r="AO227" s="5">
        <f t="shared" si="120"/>
        <v>352235.52000000002</v>
      </c>
      <c r="AP227" s="5">
        <f t="shared" si="121"/>
        <v>326144</v>
      </c>
      <c r="AQ227" s="5">
        <f t="shared" si="122"/>
        <v>291200</v>
      </c>
      <c r="AS227" s="39">
        <f t="shared" si="123"/>
        <v>291200</v>
      </c>
      <c r="AT227" s="5">
        <f t="shared" si="124"/>
        <v>271706.81719999999</v>
      </c>
      <c r="AU227" s="5">
        <f t="shared" si="125"/>
        <v>117247.7488</v>
      </c>
      <c r="AV227" s="5">
        <f t="shared" si="126"/>
        <v>250256.06207176985</v>
      </c>
      <c r="AW227" s="5">
        <f t="shared" si="127"/>
        <v>105965.1937076848</v>
      </c>
      <c r="AX227" s="51">
        <f t="shared" si="128"/>
        <v>0.38999828859533231</v>
      </c>
      <c r="AZ227" s="39">
        <f t="shared" si="129"/>
        <v>250256</v>
      </c>
      <c r="BA227" s="5">
        <f t="shared" si="130"/>
        <v>47549</v>
      </c>
      <c r="BB227" s="40">
        <f t="shared" si="131"/>
        <v>297805</v>
      </c>
    </row>
    <row r="228" spans="1:54" ht="30" customHeight="1" x14ac:dyDescent="0.25">
      <c r="A228" s="7">
        <v>226</v>
      </c>
      <c r="B228" s="9" t="s">
        <v>231</v>
      </c>
      <c r="C228" s="1" t="s">
        <v>2</v>
      </c>
      <c r="D228" s="13"/>
      <c r="E228" s="28">
        <v>0</v>
      </c>
      <c r="F228" s="26">
        <f t="shared" si="101"/>
        <v>0</v>
      </c>
      <c r="G228" s="27">
        <f t="shared" si="102"/>
        <v>0</v>
      </c>
      <c r="H228" s="18"/>
      <c r="I228" s="29">
        <v>0</v>
      </c>
      <c r="J228" s="11">
        <f t="shared" si="103"/>
        <v>0</v>
      </c>
      <c r="K228" s="19">
        <f t="shared" si="104"/>
        <v>0</v>
      </c>
      <c r="L228" s="18"/>
      <c r="M228" s="29">
        <v>0</v>
      </c>
      <c r="N228" s="11">
        <f t="shared" si="105"/>
        <v>0</v>
      </c>
      <c r="O228" s="19">
        <f t="shared" si="106"/>
        <v>0</v>
      </c>
      <c r="P228" s="20"/>
      <c r="Q228" s="23">
        <f t="shared" si="99"/>
        <v>0</v>
      </c>
      <c r="R228" s="24">
        <f t="shared" si="107"/>
        <v>0</v>
      </c>
      <c r="S228" s="33">
        <f t="shared" si="108"/>
        <v>0</v>
      </c>
      <c r="T228" s="41"/>
      <c r="U228" s="43">
        <v>154714</v>
      </c>
      <c r="V228" s="42">
        <f t="shared" si="109"/>
        <v>175012.4768</v>
      </c>
      <c r="W228" s="35"/>
      <c r="X228" s="36">
        <v>266595.84000000003</v>
      </c>
      <c r="Y228" s="24">
        <f t="shared" si="110"/>
        <v>50653.209600000009</v>
      </c>
      <c r="Z228" s="25">
        <f t="shared" si="111"/>
        <v>317249.04960000003</v>
      </c>
      <c r="AA228" s="37">
        <v>246848</v>
      </c>
      <c r="AB228" s="24">
        <f t="shared" si="112"/>
        <v>46901.120000000003</v>
      </c>
      <c r="AC228" s="38">
        <f t="shared" si="113"/>
        <v>293749.12</v>
      </c>
      <c r="AD228" s="36">
        <v>220400</v>
      </c>
      <c r="AE228" s="24">
        <f t="shared" si="114"/>
        <v>41876</v>
      </c>
      <c r="AF228" s="25">
        <f t="shared" si="115"/>
        <v>262276</v>
      </c>
      <c r="AH228" s="44">
        <f t="shared" si="116"/>
        <v>227214.07920000001</v>
      </c>
      <c r="AJ228" s="45">
        <f t="shared" si="100"/>
        <v>0.46860710213684609</v>
      </c>
      <c r="AL228" s="5">
        <f t="shared" si="117"/>
        <v>187599.88604417653</v>
      </c>
      <c r="AM228" s="5">
        <f t="shared" si="118"/>
        <v>266828.27235582349</v>
      </c>
      <c r="AN228" s="5" t="str">
        <f t="shared" si="119"/>
        <v/>
      </c>
      <c r="AO228" s="5">
        <f t="shared" si="120"/>
        <v>266595.84000000003</v>
      </c>
      <c r="AP228" s="5">
        <f t="shared" si="121"/>
        <v>246848</v>
      </c>
      <c r="AQ228" s="5">
        <f t="shared" si="122"/>
        <v>220400</v>
      </c>
      <c r="AS228" s="39">
        <f t="shared" si="123"/>
        <v>220400</v>
      </c>
      <c r="AT228" s="5">
        <f t="shared" si="124"/>
        <v>227214.07920000001</v>
      </c>
      <c r="AU228" s="5">
        <f t="shared" si="125"/>
        <v>175012.4768</v>
      </c>
      <c r="AV228" s="5">
        <f t="shared" si="126"/>
        <v>224461.00112840219</v>
      </c>
      <c r="AW228" s="5">
        <f t="shared" si="127"/>
        <v>39614.193155823479</v>
      </c>
      <c r="AX228" s="51">
        <f t="shared" si="128"/>
        <v>0.17434744050765441</v>
      </c>
      <c r="AZ228" s="39">
        <f t="shared" si="129"/>
        <v>224461</v>
      </c>
      <c r="BA228" s="5">
        <f t="shared" si="130"/>
        <v>42648</v>
      </c>
      <c r="BB228" s="40">
        <f t="shared" si="131"/>
        <v>267109</v>
      </c>
    </row>
    <row r="229" spans="1:54" ht="30" customHeight="1" x14ac:dyDescent="0.25">
      <c r="A229" s="7">
        <v>227</v>
      </c>
      <c r="B229" s="9" t="s">
        <v>232</v>
      </c>
      <c r="C229" s="1" t="s">
        <v>2</v>
      </c>
      <c r="D229" s="13"/>
      <c r="E229" s="28">
        <v>0</v>
      </c>
      <c r="F229" s="26">
        <f t="shared" si="101"/>
        <v>0</v>
      </c>
      <c r="G229" s="27">
        <f t="shared" si="102"/>
        <v>0</v>
      </c>
      <c r="H229" s="18"/>
      <c r="I229" s="29">
        <v>0</v>
      </c>
      <c r="J229" s="11">
        <f t="shared" si="103"/>
        <v>0</v>
      </c>
      <c r="K229" s="19">
        <f t="shared" si="104"/>
        <v>0</v>
      </c>
      <c r="L229" s="18"/>
      <c r="M229" s="29">
        <v>0</v>
      </c>
      <c r="N229" s="11">
        <f t="shared" si="105"/>
        <v>0</v>
      </c>
      <c r="O229" s="19">
        <f t="shared" si="106"/>
        <v>0</v>
      </c>
      <c r="P229" s="20"/>
      <c r="Q229" s="23">
        <f t="shared" si="99"/>
        <v>0</v>
      </c>
      <c r="R229" s="24">
        <f t="shared" si="107"/>
        <v>0</v>
      </c>
      <c r="S229" s="33">
        <f t="shared" si="108"/>
        <v>0</v>
      </c>
      <c r="T229" s="41"/>
      <c r="U229" s="43">
        <v>1867</v>
      </c>
      <c r="V229" s="42">
        <f t="shared" si="109"/>
        <v>2111.9504000000002</v>
      </c>
      <c r="W229" s="35"/>
      <c r="X229" s="36">
        <v>19595.52</v>
      </c>
      <c r="Y229" s="24">
        <f t="shared" si="110"/>
        <v>3723.1487999999999</v>
      </c>
      <c r="Z229" s="25">
        <f t="shared" si="111"/>
        <v>23318.668799999999</v>
      </c>
      <c r="AA229" s="37">
        <v>18144</v>
      </c>
      <c r="AB229" s="24">
        <f t="shared" si="112"/>
        <v>3447.36</v>
      </c>
      <c r="AC229" s="38">
        <f t="shared" si="113"/>
        <v>21591.360000000001</v>
      </c>
      <c r="AD229" s="36">
        <v>16200</v>
      </c>
      <c r="AE229" s="24">
        <f t="shared" si="114"/>
        <v>3078</v>
      </c>
      <c r="AF229" s="25">
        <f t="shared" si="115"/>
        <v>19278</v>
      </c>
      <c r="AH229" s="44">
        <f t="shared" si="116"/>
        <v>14012.867600000001</v>
      </c>
      <c r="AJ229" s="45">
        <f t="shared" si="100"/>
        <v>6.5055530798071777</v>
      </c>
      <c r="AL229" s="5">
        <f t="shared" si="117"/>
        <v>5957.8972697848112</v>
      </c>
      <c r="AM229" s="5">
        <f t="shared" si="118"/>
        <v>22067.837930215192</v>
      </c>
      <c r="AN229" s="5" t="str">
        <f t="shared" si="119"/>
        <v/>
      </c>
      <c r="AO229" s="5">
        <f t="shared" si="120"/>
        <v>19595.52</v>
      </c>
      <c r="AP229" s="5">
        <f t="shared" si="121"/>
        <v>18144</v>
      </c>
      <c r="AQ229" s="5">
        <f t="shared" si="122"/>
        <v>16200</v>
      </c>
      <c r="AS229" s="39">
        <f t="shared" si="123"/>
        <v>16200</v>
      </c>
      <c r="AT229" s="5">
        <f t="shared" si="124"/>
        <v>14012.867600000001</v>
      </c>
      <c r="AU229" s="5">
        <f t="shared" si="125"/>
        <v>2111.9504000000002</v>
      </c>
      <c r="AV229" s="5">
        <f t="shared" si="126"/>
        <v>10502.003041175472</v>
      </c>
      <c r="AW229" s="5">
        <f t="shared" si="127"/>
        <v>8054.9703302151902</v>
      </c>
      <c r="AX229" s="51">
        <f t="shared" si="128"/>
        <v>0.57482669216222304</v>
      </c>
      <c r="AZ229" s="39">
        <f t="shared" si="129"/>
        <v>10502</v>
      </c>
      <c r="BA229" s="5">
        <f t="shared" si="130"/>
        <v>1995</v>
      </c>
      <c r="BB229" s="40">
        <f t="shared" si="131"/>
        <v>12497</v>
      </c>
    </row>
    <row r="230" spans="1:54" ht="30" customHeight="1" x14ac:dyDescent="0.25">
      <c r="A230" s="7">
        <v>228</v>
      </c>
      <c r="B230" s="9" t="s">
        <v>233</v>
      </c>
      <c r="C230" s="1" t="s">
        <v>2</v>
      </c>
      <c r="D230" s="13"/>
      <c r="E230" s="28">
        <v>0</v>
      </c>
      <c r="F230" s="26">
        <f t="shared" si="101"/>
        <v>0</v>
      </c>
      <c r="G230" s="27">
        <f t="shared" si="102"/>
        <v>0</v>
      </c>
      <c r="H230" s="18"/>
      <c r="I230" s="29">
        <v>0</v>
      </c>
      <c r="J230" s="11">
        <f t="shared" si="103"/>
        <v>0</v>
      </c>
      <c r="K230" s="19">
        <f t="shared" si="104"/>
        <v>0</v>
      </c>
      <c r="L230" s="18"/>
      <c r="M230" s="29">
        <v>0</v>
      </c>
      <c r="N230" s="11">
        <f t="shared" si="105"/>
        <v>0</v>
      </c>
      <c r="O230" s="19">
        <f t="shared" si="106"/>
        <v>0</v>
      </c>
      <c r="P230" s="20"/>
      <c r="Q230" s="23">
        <f t="shared" si="99"/>
        <v>0</v>
      </c>
      <c r="R230" s="24">
        <f t="shared" si="107"/>
        <v>0</v>
      </c>
      <c r="S230" s="33">
        <f t="shared" si="108"/>
        <v>0</v>
      </c>
      <c r="T230" s="41"/>
      <c r="U230" s="43">
        <v>28000</v>
      </c>
      <c r="V230" s="42">
        <f t="shared" si="109"/>
        <v>31673.599999999999</v>
      </c>
      <c r="W230" s="35"/>
      <c r="X230" s="36">
        <v>40884.480000000003</v>
      </c>
      <c r="Y230" s="24">
        <f t="shared" si="110"/>
        <v>7768.0512000000008</v>
      </c>
      <c r="Z230" s="25">
        <f t="shared" si="111"/>
        <v>48652.531200000005</v>
      </c>
      <c r="AA230" s="37">
        <v>37856</v>
      </c>
      <c r="AB230" s="24">
        <f t="shared" si="112"/>
        <v>7192.64</v>
      </c>
      <c r="AC230" s="38">
        <f t="shared" si="113"/>
        <v>45048.639999999999</v>
      </c>
      <c r="AD230" s="36">
        <v>33800</v>
      </c>
      <c r="AE230" s="24">
        <f t="shared" si="114"/>
        <v>6422</v>
      </c>
      <c r="AF230" s="25">
        <f t="shared" si="115"/>
        <v>40222</v>
      </c>
      <c r="AH230" s="44">
        <f t="shared" si="116"/>
        <v>36053.520000000004</v>
      </c>
      <c r="AJ230" s="45">
        <f t="shared" si="100"/>
        <v>0.28762571428571443</v>
      </c>
      <c r="AL230" s="5">
        <f t="shared" si="117"/>
        <v>31936.516224242685</v>
      </c>
      <c r="AM230" s="5">
        <f t="shared" si="118"/>
        <v>40170.52377575732</v>
      </c>
      <c r="AN230" s="5" t="str">
        <f t="shared" si="119"/>
        <v/>
      </c>
      <c r="AO230" s="5" t="str">
        <f t="shared" si="120"/>
        <v/>
      </c>
      <c r="AP230" s="5">
        <f t="shared" si="121"/>
        <v>37856</v>
      </c>
      <c r="AQ230" s="5">
        <f t="shared" si="122"/>
        <v>33800</v>
      </c>
      <c r="AS230" s="39">
        <f t="shared" si="123"/>
        <v>33800</v>
      </c>
      <c r="AT230" s="5">
        <f t="shared" si="124"/>
        <v>36053.520000000004</v>
      </c>
      <c r="AU230" s="5">
        <f t="shared" si="125"/>
        <v>31673.599999999999</v>
      </c>
      <c r="AV230" s="5">
        <f t="shared" si="126"/>
        <v>35877.884907550535</v>
      </c>
      <c r="AW230" s="5">
        <f t="shared" si="127"/>
        <v>4117.0037757573182</v>
      </c>
      <c r="AX230" s="51">
        <f t="shared" si="128"/>
        <v>0.1141914513688904</v>
      </c>
      <c r="AZ230" s="39">
        <f t="shared" si="129"/>
        <v>35878</v>
      </c>
      <c r="BA230" s="5">
        <f t="shared" si="130"/>
        <v>6817</v>
      </c>
      <c r="BB230" s="40">
        <f t="shared" si="131"/>
        <v>42695</v>
      </c>
    </row>
    <row r="231" spans="1:54" ht="30" customHeight="1" x14ac:dyDescent="0.25">
      <c r="A231" s="7">
        <v>229</v>
      </c>
      <c r="B231" s="9" t="s">
        <v>234</v>
      </c>
      <c r="C231" s="1" t="s">
        <v>222</v>
      </c>
      <c r="D231" s="13"/>
      <c r="E231" s="28">
        <v>0</v>
      </c>
      <c r="F231" s="26">
        <f t="shared" si="101"/>
        <v>0</v>
      </c>
      <c r="G231" s="27">
        <f t="shared" si="102"/>
        <v>0</v>
      </c>
      <c r="H231" s="18"/>
      <c r="I231" s="29">
        <v>0</v>
      </c>
      <c r="J231" s="11">
        <f t="shared" si="103"/>
        <v>0</v>
      </c>
      <c r="K231" s="19">
        <f t="shared" si="104"/>
        <v>0</v>
      </c>
      <c r="L231" s="18"/>
      <c r="M231" s="29">
        <v>0</v>
      </c>
      <c r="N231" s="11">
        <f t="shared" si="105"/>
        <v>0</v>
      </c>
      <c r="O231" s="19">
        <f t="shared" si="106"/>
        <v>0</v>
      </c>
      <c r="P231" s="20"/>
      <c r="Q231" s="23">
        <f t="shared" si="99"/>
        <v>0</v>
      </c>
      <c r="R231" s="24">
        <f t="shared" si="107"/>
        <v>0</v>
      </c>
      <c r="S231" s="33">
        <f t="shared" si="108"/>
        <v>0</v>
      </c>
      <c r="T231" s="41"/>
      <c r="U231" s="43">
        <v>32550.420168067227</v>
      </c>
      <c r="V231" s="42">
        <f t="shared" si="109"/>
        <v>36821.035294117646</v>
      </c>
      <c r="W231" s="35"/>
      <c r="X231" s="36">
        <v>69914.880000000005</v>
      </c>
      <c r="Y231" s="24">
        <f t="shared" si="110"/>
        <v>13283.827200000002</v>
      </c>
      <c r="Z231" s="25">
        <f t="shared" si="111"/>
        <v>83198.707200000004</v>
      </c>
      <c r="AA231" s="37">
        <v>64736</v>
      </c>
      <c r="AB231" s="24">
        <f t="shared" si="112"/>
        <v>12299.84</v>
      </c>
      <c r="AC231" s="38">
        <f t="shared" si="113"/>
        <v>77035.839999999997</v>
      </c>
      <c r="AD231" s="36">
        <v>57800</v>
      </c>
      <c r="AE231" s="24">
        <f t="shared" si="114"/>
        <v>10982</v>
      </c>
      <c r="AF231" s="25">
        <f t="shared" si="115"/>
        <v>68782</v>
      </c>
      <c r="AH231" s="44">
        <f t="shared" si="116"/>
        <v>57317.978823529411</v>
      </c>
      <c r="AJ231" s="45">
        <f t="shared" si="100"/>
        <v>0.7608982780431135</v>
      </c>
      <c r="AL231" s="5">
        <f t="shared" si="117"/>
        <v>42779.913891693912</v>
      </c>
      <c r="AM231" s="5">
        <f t="shared" si="118"/>
        <v>71856.04375536491</v>
      </c>
      <c r="AN231" s="5" t="str">
        <f t="shared" si="119"/>
        <v/>
      </c>
      <c r="AO231" s="5">
        <f t="shared" si="120"/>
        <v>69914.880000000005</v>
      </c>
      <c r="AP231" s="5">
        <f t="shared" si="121"/>
        <v>64736</v>
      </c>
      <c r="AQ231" s="5">
        <f t="shared" si="122"/>
        <v>57800</v>
      </c>
      <c r="AS231" s="39">
        <f t="shared" si="123"/>
        <v>57800</v>
      </c>
      <c r="AT231" s="5">
        <f t="shared" si="124"/>
        <v>57317.978823529411</v>
      </c>
      <c r="AU231" s="5">
        <f t="shared" si="125"/>
        <v>36821.035294117646</v>
      </c>
      <c r="AV231" s="5">
        <f t="shared" si="126"/>
        <v>55710.214146515566</v>
      </c>
      <c r="AW231" s="5">
        <f t="shared" si="127"/>
        <v>14538.064931835495</v>
      </c>
      <c r="AX231" s="51">
        <f t="shared" si="128"/>
        <v>0.2536388272970212</v>
      </c>
      <c r="AZ231" s="39">
        <f t="shared" si="129"/>
        <v>55710</v>
      </c>
      <c r="BA231" s="5">
        <f t="shared" si="130"/>
        <v>10585</v>
      </c>
      <c r="BB231" s="40">
        <f t="shared" si="131"/>
        <v>66295</v>
      </c>
    </row>
    <row r="232" spans="1:54" ht="30" customHeight="1" x14ac:dyDescent="0.25">
      <c r="A232" s="7">
        <v>230</v>
      </c>
      <c r="B232" s="9" t="s">
        <v>235</v>
      </c>
      <c r="C232" s="1" t="s">
        <v>2</v>
      </c>
      <c r="D232" s="13"/>
      <c r="E232" s="28">
        <v>0</v>
      </c>
      <c r="F232" s="26">
        <f t="shared" si="101"/>
        <v>0</v>
      </c>
      <c r="G232" s="27">
        <f t="shared" si="102"/>
        <v>0</v>
      </c>
      <c r="H232" s="18"/>
      <c r="I232" s="29">
        <v>0</v>
      </c>
      <c r="J232" s="11">
        <f t="shared" si="103"/>
        <v>0</v>
      </c>
      <c r="K232" s="19">
        <f t="shared" si="104"/>
        <v>0</v>
      </c>
      <c r="L232" s="18"/>
      <c r="M232" s="29">
        <v>0</v>
      </c>
      <c r="N232" s="11">
        <f t="shared" si="105"/>
        <v>0</v>
      </c>
      <c r="O232" s="19">
        <f t="shared" si="106"/>
        <v>0</v>
      </c>
      <c r="P232" s="20"/>
      <c r="Q232" s="23">
        <f t="shared" si="99"/>
        <v>0</v>
      </c>
      <c r="R232" s="24">
        <f t="shared" si="107"/>
        <v>0</v>
      </c>
      <c r="S232" s="33">
        <f t="shared" si="108"/>
        <v>0</v>
      </c>
      <c r="T232" s="41"/>
      <c r="U232" s="43">
        <v>21008.403361344539</v>
      </c>
      <c r="V232" s="42">
        <f t="shared" si="109"/>
        <v>23764.705882352941</v>
      </c>
      <c r="W232" s="35"/>
      <c r="X232" s="36">
        <v>435697.91999999998</v>
      </c>
      <c r="Y232" s="24">
        <f t="shared" si="110"/>
        <v>82782.604800000001</v>
      </c>
      <c r="Z232" s="25">
        <f t="shared" si="111"/>
        <v>518480.52480000001</v>
      </c>
      <c r="AA232" s="37">
        <v>403424</v>
      </c>
      <c r="AB232" s="24">
        <f t="shared" si="112"/>
        <v>76650.559999999998</v>
      </c>
      <c r="AC232" s="38">
        <f t="shared" si="113"/>
        <v>480074.56</v>
      </c>
      <c r="AD232" s="36">
        <v>360200</v>
      </c>
      <c r="AE232" s="24">
        <f t="shared" si="114"/>
        <v>68438</v>
      </c>
      <c r="AF232" s="25">
        <f t="shared" si="115"/>
        <v>428638</v>
      </c>
      <c r="AH232" s="44">
        <f t="shared" si="116"/>
        <v>305771.65647058823</v>
      </c>
      <c r="AJ232" s="45">
        <f t="shared" si="100"/>
        <v>13.554730847999998</v>
      </c>
      <c r="AL232" s="5">
        <f t="shared" si="117"/>
        <v>115239.78782308227</v>
      </c>
      <c r="AM232" s="5">
        <f t="shared" si="118"/>
        <v>496303.52511809417</v>
      </c>
      <c r="AN232" s="5" t="str">
        <f t="shared" si="119"/>
        <v/>
      </c>
      <c r="AO232" s="5">
        <f t="shared" si="120"/>
        <v>435697.91999999998</v>
      </c>
      <c r="AP232" s="5">
        <f t="shared" si="121"/>
        <v>403424</v>
      </c>
      <c r="AQ232" s="5">
        <f t="shared" si="122"/>
        <v>360200</v>
      </c>
      <c r="AS232" s="39">
        <f t="shared" si="123"/>
        <v>360200</v>
      </c>
      <c r="AT232" s="5">
        <f t="shared" si="124"/>
        <v>305771.65647058823</v>
      </c>
      <c r="AU232" s="5">
        <f t="shared" si="125"/>
        <v>23764.705882352941</v>
      </c>
      <c r="AV232" s="5">
        <f t="shared" si="126"/>
        <v>196949.93531242202</v>
      </c>
      <c r="AW232" s="5">
        <f t="shared" si="127"/>
        <v>190531.86864750597</v>
      </c>
      <c r="AX232" s="51">
        <f t="shared" si="128"/>
        <v>0.6231181491664286</v>
      </c>
      <c r="AZ232" s="39">
        <f t="shared" si="129"/>
        <v>196950</v>
      </c>
      <c r="BA232" s="5">
        <f t="shared" si="130"/>
        <v>37421</v>
      </c>
      <c r="BB232" s="40">
        <f t="shared" si="131"/>
        <v>234371</v>
      </c>
    </row>
    <row r="233" spans="1:54" ht="30" customHeight="1" x14ac:dyDescent="0.25">
      <c r="A233" s="7">
        <v>231</v>
      </c>
      <c r="B233" s="9" t="s">
        <v>236</v>
      </c>
      <c r="C233" s="1" t="s">
        <v>2</v>
      </c>
      <c r="D233" s="13"/>
      <c r="E233" s="28">
        <v>0</v>
      </c>
      <c r="F233" s="26">
        <f t="shared" si="101"/>
        <v>0</v>
      </c>
      <c r="G233" s="27">
        <f t="shared" si="102"/>
        <v>0</v>
      </c>
      <c r="H233" s="18"/>
      <c r="I233" s="29">
        <v>0</v>
      </c>
      <c r="J233" s="11">
        <f t="shared" si="103"/>
        <v>0</v>
      </c>
      <c r="K233" s="19">
        <f t="shared" si="104"/>
        <v>0</v>
      </c>
      <c r="L233" s="18"/>
      <c r="M233" s="29">
        <v>0</v>
      </c>
      <c r="N233" s="11">
        <f t="shared" si="105"/>
        <v>0</v>
      </c>
      <c r="O233" s="19">
        <f t="shared" si="106"/>
        <v>0</v>
      </c>
      <c r="P233" s="20"/>
      <c r="Q233" s="23">
        <f t="shared" si="99"/>
        <v>0</v>
      </c>
      <c r="R233" s="24">
        <f t="shared" si="107"/>
        <v>0</v>
      </c>
      <c r="S233" s="33">
        <f t="shared" si="108"/>
        <v>0</v>
      </c>
      <c r="T233" s="41"/>
      <c r="U233" s="43">
        <v>17226.89075630252</v>
      </c>
      <c r="V233" s="42">
        <f t="shared" si="109"/>
        <v>19487.058823529413</v>
      </c>
      <c r="W233" s="35"/>
      <c r="X233" s="36">
        <v>151200</v>
      </c>
      <c r="Y233" s="24">
        <f t="shared" si="110"/>
        <v>28728</v>
      </c>
      <c r="Z233" s="25">
        <f t="shared" si="111"/>
        <v>179928</v>
      </c>
      <c r="AA233" s="37">
        <v>140000</v>
      </c>
      <c r="AB233" s="24">
        <f t="shared" si="112"/>
        <v>26600</v>
      </c>
      <c r="AC233" s="38">
        <f t="shared" si="113"/>
        <v>166600</v>
      </c>
      <c r="AD233" s="36">
        <v>125000</v>
      </c>
      <c r="AE233" s="24">
        <f t="shared" si="114"/>
        <v>23750</v>
      </c>
      <c r="AF233" s="25">
        <f t="shared" si="115"/>
        <v>148750</v>
      </c>
      <c r="AH233" s="44">
        <f t="shared" si="116"/>
        <v>108921.76470588235</v>
      </c>
      <c r="AJ233" s="45">
        <f t="shared" si="100"/>
        <v>5.3227756097560981</v>
      </c>
      <c r="AL233" s="5">
        <f t="shared" si="117"/>
        <v>48340.188422281361</v>
      </c>
      <c r="AM233" s="5">
        <f t="shared" si="118"/>
        <v>169503.34098948335</v>
      </c>
      <c r="AN233" s="5" t="str">
        <f t="shared" si="119"/>
        <v/>
      </c>
      <c r="AO233" s="5">
        <f t="shared" si="120"/>
        <v>151200</v>
      </c>
      <c r="AP233" s="5">
        <f t="shared" si="121"/>
        <v>140000</v>
      </c>
      <c r="AQ233" s="5">
        <f t="shared" si="122"/>
        <v>125000</v>
      </c>
      <c r="AS233" s="39">
        <f t="shared" si="123"/>
        <v>125000</v>
      </c>
      <c r="AT233" s="5">
        <f t="shared" si="124"/>
        <v>108921.76470588235</v>
      </c>
      <c r="AU233" s="5">
        <f t="shared" si="125"/>
        <v>19487.058823529413</v>
      </c>
      <c r="AV233" s="5">
        <f t="shared" si="126"/>
        <v>84739.136462372277</v>
      </c>
      <c r="AW233" s="5">
        <f t="shared" si="127"/>
        <v>60581.576283600989</v>
      </c>
      <c r="AX233" s="51">
        <f t="shared" si="128"/>
        <v>0.55619348848402628</v>
      </c>
      <c r="AZ233" s="39">
        <f t="shared" si="129"/>
        <v>84739</v>
      </c>
      <c r="BA233" s="5">
        <f t="shared" si="130"/>
        <v>16100</v>
      </c>
      <c r="BB233" s="40">
        <f t="shared" si="131"/>
        <v>100839</v>
      </c>
    </row>
    <row r="234" spans="1:54" ht="30" customHeight="1" x14ac:dyDescent="0.25">
      <c r="A234" s="7">
        <v>232</v>
      </c>
      <c r="B234" s="9" t="s">
        <v>237</v>
      </c>
      <c r="C234" s="1" t="s">
        <v>2</v>
      </c>
      <c r="D234" s="13"/>
      <c r="E234" s="28">
        <v>0</v>
      </c>
      <c r="F234" s="26">
        <f t="shared" si="101"/>
        <v>0</v>
      </c>
      <c r="G234" s="27">
        <f t="shared" si="102"/>
        <v>0</v>
      </c>
      <c r="H234" s="18"/>
      <c r="I234" s="29">
        <v>0</v>
      </c>
      <c r="J234" s="11">
        <f t="shared" si="103"/>
        <v>0</v>
      </c>
      <c r="K234" s="19">
        <f t="shared" si="104"/>
        <v>0</v>
      </c>
      <c r="L234" s="18"/>
      <c r="M234" s="29">
        <v>0</v>
      </c>
      <c r="N234" s="11">
        <f t="shared" si="105"/>
        <v>0</v>
      </c>
      <c r="O234" s="19">
        <f t="shared" si="106"/>
        <v>0</v>
      </c>
      <c r="P234" s="20"/>
      <c r="Q234" s="23">
        <f t="shared" si="99"/>
        <v>0</v>
      </c>
      <c r="R234" s="24">
        <f t="shared" si="107"/>
        <v>0</v>
      </c>
      <c r="S234" s="33">
        <f t="shared" si="108"/>
        <v>0</v>
      </c>
      <c r="T234" s="41"/>
      <c r="U234" s="43">
        <v>46162.184873949584</v>
      </c>
      <c r="V234" s="42">
        <f t="shared" si="109"/>
        <v>52218.663529411766</v>
      </c>
      <c r="W234" s="35"/>
      <c r="X234" s="36">
        <v>158917.25</v>
      </c>
      <c r="Y234" s="24">
        <f t="shared" si="110"/>
        <v>30194.2775</v>
      </c>
      <c r="Z234" s="25">
        <f t="shared" si="111"/>
        <v>189111.5275</v>
      </c>
      <c r="AA234" s="37">
        <v>147146</v>
      </c>
      <c r="AB234" s="24">
        <f t="shared" si="112"/>
        <v>27957.74</v>
      </c>
      <c r="AC234" s="38">
        <f t="shared" si="113"/>
        <v>175103.74</v>
      </c>
      <c r="AD234" s="36">
        <v>131380</v>
      </c>
      <c r="AE234" s="24">
        <f t="shared" si="114"/>
        <v>24962.2</v>
      </c>
      <c r="AF234" s="25">
        <f t="shared" si="115"/>
        <v>156342.20000000001</v>
      </c>
      <c r="AH234" s="44">
        <f t="shared" si="116"/>
        <v>122415.47838235294</v>
      </c>
      <c r="AJ234" s="45">
        <f t="shared" si="100"/>
        <v>1.6518562480658252</v>
      </c>
      <c r="AL234" s="5">
        <f t="shared" si="117"/>
        <v>74277.020111655147</v>
      </c>
      <c r="AM234" s="5">
        <f t="shared" si="118"/>
        <v>170553.93665305074</v>
      </c>
      <c r="AN234" s="5" t="str">
        <f t="shared" si="119"/>
        <v/>
      </c>
      <c r="AO234" s="5">
        <f t="shared" si="120"/>
        <v>158917.25</v>
      </c>
      <c r="AP234" s="5">
        <f t="shared" si="121"/>
        <v>147146</v>
      </c>
      <c r="AQ234" s="5">
        <f t="shared" si="122"/>
        <v>131380</v>
      </c>
      <c r="AS234" s="39">
        <f t="shared" si="123"/>
        <v>131380</v>
      </c>
      <c r="AT234" s="5">
        <f t="shared" si="124"/>
        <v>122415.47838235294</v>
      </c>
      <c r="AU234" s="5">
        <f t="shared" si="125"/>
        <v>52218.663529411766</v>
      </c>
      <c r="AV234" s="5">
        <f t="shared" si="126"/>
        <v>112543.03634102317</v>
      </c>
      <c r="AW234" s="5">
        <f t="shared" si="127"/>
        <v>48138.458270697796</v>
      </c>
      <c r="AX234" s="51">
        <f t="shared" si="128"/>
        <v>0.39323832988130769</v>
      </c>
      <c r="AZ234" s="39">
        <f t="shared" si="129"/>
        <v>112543</v>
      </c>
      <c r="BA234" s="5">
        <f t="shared" si="130"/>
        <v>21383</v>
      </c>
      <c r="BB234" s="40">
        <f t="shared" si="131"/>
        <v>133926</v>
      </c>
    </row>
    <row r="235" spans="1:54" ht="30" customHeight="1" x14ac:dyDescent="0.25">
      <c r="A235" s="7">
        <v>233</v>
      </c>
      <c r="B235" s="9" t="s">
        <v>238</v>
      </c>
      <c r="C235" s="1" t="s">
        <v>2</v>
      </c>
      <c r="D235" s="13"/>
      <c r="E235" s="28">
        <v>0</v>
      </c>
      <c r="F235" s="26">
        <f t="shared" si="101"/>
        <v>0</v>
      </c>
      <c r="G235" s="27">
        <f t="shared" si="102"/>
        <v>0</v>
      </c>
      <c r="H235" s="18"/>
      <c r="I235" s="29">
        <v>0</v>
      </c>
      <c r="J235" s="11">
        <f t="shared" si="103"/>
        <v>0</v>
      </c>
      <c r="K235" s="19">
        <f t="shared" si="104"/>
        <v>0</v>
      </c>
      <c r="L235" s="18"/>
      <c r="M235" s="29">
        <v>0</v>
      </c>
      <c r="N235" s="11">
        <f t="shared" si="105"/>
        <v>0</v>
      </c>
      <c r="O235" s="19">
        <f t="shared" si="106"/>
        <v>0</v>
      </c>
      <c r="P235" s="20"/>
      <c r="Q235" s="23">
        <f t="shared" si="99"/>
        <v>0</v>
      </c>
      <c r="R235" s="24">
        <f t="shared" si="107"/>
        <v>0</v>
      </c>
      <c r="S235" s="33">
        <f t="shared" si="108"/>
        <v>0</v>
      </c>
      <c r="T235" s="41"/>
      <c r="U235" s="43">
        <v>32550.420168067227</v>
      </c>
      <c r="V235" s="42">
        <f t="shared" si="109"/>
        <v>36821.035294117646</v>
      </c>
      <c r="W235" s="35"/>
      <c r="X235" s="36">
        <v>131120.64000000001</v>
      </c>
      <c r="Y235" s="24">
        <f t="shared" si="110"/>
        <v>24912.921600000001</v>
      </c>
      <c r="Z235" s="25">
        <f t="shared" si="111"/>
        <v>156033.56160000002</v>
      </c>
      <c r="AA235" s="37">
        <v>121408</v>
      </c>
      <c r="AB235" s="24">
        <f t="shared" si="112"/>
        <v>23067.52</v>
      </c>
      <c r="AC235" s="38">
        <f t="shared" si="113"/>
        <v>144475.51999999999</v>
      </c>
      <c r="AD235" s="36">
        <v>108400</v>
      </c>
      <c r="AE235" s="24">
        <f t="shared" si="114"/>
        <v>20596</v>
      </c>
      <c r="AF235" s="25">
        <f t="shared" si="115"/>
        <v>128996</v>
      </c>
      <c r="AH235" s="44">
        <f t="shared" si="116"/>
        <v>99437.418823529413</v>
      </c>
      <c r="AJ235" s="45">
        <f t="shared" si="100"/>
        <v>2.0548735871950434</v>
      </c>
      <c r="AL235" s="5">
        <f t="shared" si="117"/>
        <v>56667.98936355082</v>
      </c>
      <c r="AM235" s="5">
        <f t="shared" si="118"/>
        <v>142206.84828350801</v>
      </c>
      <c r="AN235" s="5" t="str">
        <f t="shared" si="119"/>
        <v/>
      </c>
      <c r="AO235" s="5">
        <f t="shared" si="120"/>
        <v>131120.64000000001</v>
      </c>
      <c r="AP235" s="5">
        <f t="shared" si="121"/>
        <v>121408</v>
      </c>
      <c r="AQ235" s="5">
        <f t="shared" si="122"/>
        <v>108400</v>
      </c>
      <c r="AS235" s="39">
        <f t="shared" si="123"/>
        <v>108400</v>
      </c>
      <c r="AT235" s="5">
        <f t="shared" si="124"/>
        <v>99437.418823529413</v>
      </c>
      <c r="AU235" s="5">
        <f t="shared" si="125"/>
        <v>36821.035294117646</v>
      </c>
      <c r="AV235" s="5">
        <f t="shared" si="126"/>
        <v>89281.383345288792</v>
      </c>
      <c r="AW235" s="5">
        <f t="shared" si="127"/>
        <v>42769.429459978594</v>
      </c>
      <c r="AX235" s="51">
        <f t="shared" si="128"/>
        <v>0.43011403519917457</v>
      </c>
      <c r="AZ235" s="39">
        <f t="shared" si="129"/>
        <v>89281</v>
      </c>
      <c r="BA235" s="5">
        <f t="shared" si="130"/>
        <v>16963</v>
      </c>
      <c r="BB235" s="40">
        <f t="shared" si="131"/>
        <v>106244</v>
      </c>
    </row>
    <row r="236" spans="1:54" ht="30" customHeight="1" x14ac:dyDescent="0.25">
      <c r="A236" s="7">
        <v>234</v>
      </c>
      <c r="B236" s="9" t="s">
        <v>239</v>
      </c>
      <c r="C236" s="1" t="s">
        <v>2</v>
      </c>
      <c r="D236" s="13"/>
      <c r="E236" s="28">
        <v>0</v>
      </c>
      <c r="F236" s="26">
        <f t="shared" si="101"/>
        <v>0</v>
      </c>
      <c r="G236" s="27">
        <f t="shared" si="102"/>
        <v>0</v>
      </c>
      <c r="H236" s="18"/>
      <c r="I236" s="29">
        <v>0</v>
      </c>
      <c r="J236" s="11">
        <f t="shared" si="103"/>
        <v>0</v>
      </c>
      <c r="K236" s="19">
        <f t="shared" si="104"/>
        <v>0</v>
      </c>
      <c r="L236" s="18"/>
      <c r="M236" s="29">
        <v>0</v>
      </c>
      <c r="N236" s="11">
        <f t="shared" si="105"/>
        <v>0</v>
      </c>
      <c r="O236" s="19">
        <f t="shared" si="106"/>
        <v>0</v>
      </c>
      <c r="P236" s="20"/>
      <c r="Q236" s="23">
        <f t="shared" si="99"/>
        <v>0</v>
      </c>
      <c r="R236" s="24">
        <f t="shared" si="107"/>
        <v>0</v>
      </c>
      <c r="S236" s="33">
        <f t="shared" si="108"/>
        <v>0</v>
      </c>
      <c r="T236" s="41"/>
      <c r="U236" s="43">
        <v>30462.18487394958</v>
      </c>
      <c r="V236" s="42">
        <f t="shared" si="109"/>
        <v>34458.823529411762</v>
      </c>
      <c r="W236" s="35"/>
      <c r="X236" s="36">
        <v>48142.080000000002</v>
      </c>
      <c r="Y236" s="24">
        <f t="shared" si="110"/>
        <v>9146.9951999999994</v>
      </c>
      <c r="Z236" s="25">
        <f t="shared" si="111"/>
        <v>57289.075199999999</v>
      </c>
      <c r="AA236" s="37">
        <v>44576</v>
      </c>
      <c r="AB236" s="24">
        <f t="shared" si="112"/>
        <v>8469.44</v>
      </c>
      <c r="AC236" s="38">
        <f t="shared" si="113"/>
        <v>53045.440000000002</v>
      </c>
      <c r="AD236" s="36">
        <v>39800</v>
      </c>
      <c r="AE236" s="24">
        <f t="shared" si="114"/>
        <v>7562</v>
      </c>
      <c r="AF236" s="25">
        <f t="shared" si="115"/>
        <v>47362</v>
      </c>
      <c r="AH236" s="44">
        <f t="shared" si="116"/>
        <v>41744.225882352941</v>
      </c>
      <c r="AJ236" s="45">
        <f t="shared" si="100"/>
        <v>0.37036217379310343</v>
      </c>
      <c r="AL236" s="5">
        <f t="shared" si="117"/>
        <v>35805.410520966427</v>
      </c>
      <c r="AM236" s="5">
        <f t="shared" si="118"/>
        <v>47683.041243739455</v>
      </c>
      <c r="AN236" s="5" t="str">
        <f t="shared" si="119"/>
        <v/>
      </c>
      <c r="AO236" s="5" t="str">
        <f t="shared" si="120"/>
        <v/>
      </c>
      <c r="AP236" s="5">
        <f t="shared" si="121"/>
        <v>44576</v>
      </c>
      <c r="AQ236" s="5">
        <f t="shared" si="122"/>
        <v>39800</v>
      </c>
      <c r="AS236" s="39">
        <f t="shared" si="123"/>
        <v>39800</v>
      </c>
      <c r="AT236" s="5">
        <f t="shared" si="124"/>
        <v>41744.225882352941</v>
      </c>
      <c r="AU236" s="5">
        <f t="shared" si="125"/>
        <v>34458.823529411762</v>
      </c>
      <c r="AV236" s="5">
        <f t="shared" si="126"/>
        <v>41419.262886805278</v>
      </c>
      <c r="AW236" s="5">
        <f t="shared" si="127"/>
        <v>5938.8153613865161</v>
      </c>
      <c r="AX236" s="51">
        <f t="shared" si="128"/>
        <v>0.14226675033150168</v>
      </c>
      <c r="AZ236" s="39">
        <f t="shared" si="129"/>
        <v>41419</v>
      </c>
      <c r="BA236" s="5">
        <f t="shared" si="130"/>
        <v>7870</v>
      </c>
      <c r="BB236" s="40">
        <f t="shared" si="131"/>
        <v>49289</v>
      </c>
    </row>
    <row r="237" spans="1:54" ht="30" customHeight="1" x14ac:dyDescent="0.25">
      <c r="A237" s="7">
        <v>235</v>
      </c>
      <c r="B237" s="9" t="s">
        <v>240</v>
      </c>
      <c r="C237" s="1" t="s">
        <v>2</v>
      </c>
      <c r="D237" s="13"/>
      <c r="E237" s="28">
        <v>0</v>
      </c>
      <c r="F237" s="26">
        <f t="shared" si="101"/>
        <v>0</v>
      </c>
      <c r="G237" s="27">
        <f t="shared" si="102"/>
        <v>0</v>
      </c>
      <c r="H237" s="18"/>
      <c r="I237" s="29">
        <v>0</v>
      </c>
      <c r="J237" s="11">
        <f t="shared" si="103"/>
        <v>0</v>
      </c>
      <c r="K237" s="19">
        <f t="shared" si="104"/>
        <v>0</v>
      </c>
      <c r="L237" s="18"/>
      <c r="M237" s="29">
        <v>0</v>
      </c>
      <c r="N237" s="11">
        <f t="shared" si="105"/>
        <v>0</v>
      </c>
      <c r="O237" s="19">
        <f t="shared" si="106"/>
        <v>0</v>
      </c>
      <c r="P237" s="20"/>
      <c r="Q237" s="23">
        <f t="shared" si="99"/>
        <v>0</v>
      </c>
      <c r="R237" s="24">
        <f t="shared" si="107"/>
        <v>0</v>
      </c>
      <c r="S237" s="33">
        <f t="shared" si="108"/>
        <v>0</v>
      </c>
      <c r="T237" s="41"/>
      <c r="U237" s="43">
        <v>12548.73949579832</v>
      </c>
      <c r="V237" s="42">
        <f t="shared" si="109"/>
        <v>14195.13411764706</v>
      </c>
      <c r="W237" s="35"/>
      <c r="X237" s="36">
        <v>37497.599999999999</v>
      </c>
      <c r="Y237" s="24">
        <f t="shared" si="110"/>
        <v>7124.5439999999999</v>
      </c>
      <c r="Z237" s="25">
        <f t="shared" si="111"/>
        <v>44622.144</v>
      </c>
      <c r="AA237" s="37">
        <v>34720</v>
      </c>
      <c r="AB237" s="24">
        <f t="shared" si="112"/>
        <v>6596.8</v>
      </c>
      <c r="AC237" s="38">
        <f t="shared" si="113"/>
        <v>41316.800000000003</v>
      </c>
      <c r="AD237" s="36">
        <v>31000</v>
      </c>
      <c r="AE237" s="24">
        <f t="shared" si="114"/>
        <v>5890</v>
      </c>
      <c r="AF237" s="25">
        <f t="shared" si="115"/>
        <v>36890</v>
      </c>
      <c r="AH237" s="44">
        <f t="shared" si="116"/>
        <v>29353.183529411763</v>
      </c>
      <c r="AJ237" s="45">
        <f t="shared" si="100"/>
        <v>1.3391340253130648</v>
      </c>
      <c r="AL237" s="5">
        <f t="shared" si="117"/>
        <v>18903.100513271522</v>
      </c>
      <c r="AM237" s="5">
        <f t="shared" si="118"/>
        <v>39803.266545552004</v>
      </c>
      <c r="AN237" s="5" t="str">
        <f t="shared" si="119"/>
        <v/>
      </c>
      <c r="AO237" s="5">
        <f t="shared" si="120"/>
        <v>37497.599999999999</v>
      </c>
      <c r="AP237" s="5">
        <f t="shared" si="121"/>
        <v>34720</v>
      </c>
      <c r="AQ237" s="5">
        <f t="shared" si="122"/>
        <v>31000</v>
      </c>
      <c r="AS237" s="39">
        <f t="shared" si="123"/>
        <v>31000</v>
      </c>
      <c r="AT237" s="5">
        <f t="shared" si="124"/>
        <v>29353.183529411763</v>
      </c>
      <c r="AU237" s="5">
        <f t="shared" si="125"/>
        <v>14195.13411764706</v>
      </c>
      <c r="AV237" s="5">
        <f t="shared" si="126"/>
        <v>27511.932394828804</v>
      </c>
      <c r="AW237" s="5">
        <f t="shared" si="127"/>
        <v>10450.083016140239</v>
      </c>
      <c r="AX237" s="51">
        <f t="shared" si="128"/>
        <v>0.35601191283627892</v>
      </c>
      <c r="AZ237" s="39">
        <f t="shared" si="129"/>
        <v>27512</v>
      </c>
      <c r="BA237" s="5">
        <f t="shared" si="130"/>
        <v>5227</v>
      </c>
      <c r="BB237" s="40">
        <f t="shared" si="131"/>
        <v>32739</v>
      </c>
    </row>
    <row r="238" spans="1:54" ht="30" customHeight="1" x14ac:dyDescent="0.25">
      <c r="A238" s="7">
        <v>236</v>
      </c>
      <c r="B238" s="9" t="s">
        <v>241</v>
      </c>
      <c r="C238" s="1" t="s">
        <v>2</v>
      </c>
      <c r="D238" s="13"/>
      <c r="E238" s="28">
        <v>0</v>
      </c>
      <c r="F238" s="26">
        <f t="shared" si="101"/>
        <v>0</v>
      </c>
      <c r="G238" s="27">
        <f t="shared" si="102"/>
        <v>0</v>
      </c>
      <c r="H238" s="18"/>
      <c r="I238" s="29">
        <v>0</v>
      </c>
      <c r="J238" s="11">
        <f t="shared" si="103"/>
        <v>0</v>
      </c>
      <c r="K238" s="19">
        <f t="shared" si="104"/>
        <v>0</v>
      </c>
      <c r="L238" s="18"/>
      <c r="M238" s="29">
        <v>0</v>
      </c>
      <c r="N238" s="11">
        <f t="shared" si="105"/>
        <v>0</v>
      </c>
      <c r="O238" s="19">
        <f t="shared" si="106"/>
        <v>0</v>
      </c>
      <c r="P238" s="20"/>
      <c r="Q238" s="23">
        <f t="shared" si="99"/>
        <v>0</v>
      </c>
      <c r="R238" s="24">
        <f t="shared" si="107"/>
        <v>0</v>
      </c>
      <c r="S238" s="33">
        <f t="shared" si="108"/>
        <v>0</v>
      </c>
      <c r="T238" s="41"/>
      <c r="U238" s="43">
        <v>3333</v>
      </c>
      <c r="V238" s="42">
        <f t="shared" si="109"/>
        <v>3770.2896000000001</v>
      </c>
      <c r="W238" s="35"/>
      <c r="X238" s="36">
        <v>20563.2</v>
      </c>
      <c r="Y238" s="24">
        <f t="shared" si="110"/>
        <v>3907.0079999999998</v>
      </c>
      <c r="Z238" s="25">
        <f t="shared" si="111"/>
        <v>24470.207999999999</v>
      </c>
      <c r="AA238" s="37">
        <v>19040</v>
      </c>
      <c r="AB238" s="24">
        <f t="shared" si="112"/>
        <v>3617.6</v>
      </c>
      <c r="AC238" s="38">
        <f t="shared" si="113"/>
        <v>22657.599999999999</v>
      </c>
      <c r="AD238" s="36">
        <v>17000</v>
      </c>
      <c r="AE238" s="24">
        <f t="shared" si="114"/>
        <v>3230</v>
      </c>
      <c r="AF238" s="25">
        <f t="shared" si="115"/>
        <v>20230</v>
      </c>
      <c r="AH238" s="44">
        <f t="shared" si="116"/>
        <v>15093.3724</v>
      </c>
      <c r="AJ238" s="45">
        <f t="shared" si="100"/>
        <v>3.5284645664566456</v>
      </c>
      <c r="AL238" s="5">
        <f t="shared" si="117"/>
        <v>7404.8026091233933</v>
      </c>
      <c r="AM238" s="5">
        <f t="shared" si="118"/>
        <v>22781.942190876609</v>
      </c>
      <c r="AN238" s="5" t="str">
        <f t="shared" si="119"/>
        <v/>
      </c>
      <c r="AO238" s="5">
        <f t="shared" si="120"/>
        <v>20563.2</v>
      </c>
      <c r="AP238" s="5">
        <f t="shared" si="121"/>
        <v>19040</v>
      </c>
      <c r="AQ238" s="5">
        <f t="shared" si="122"/>
        <v>17000</v>
      </c>
      <c r="AS238" s="39">
        <f t="shared" si="123"/>
        <v>17000</v>
      </c>
      <c r="AT238" s="5">
        <f t="shared" si="124"/>
        <v>15093.3724</v>
      </c>
      <c r="AU238" s="5">
        <f t="shared" si="125"/>
        <v>3770.2896000000001</v>
      </c>
      <c r="AV238" s="5">
        <f t="shared" si="126"/>
        <v>12586.220002010941</v>
      </c>
      <c r="AW238" s="5">
        <f t="shared" si="127"/>
        <v>7688.5697908766069</v>
      </c>
      <c r="AX238" s="51">
        <f t="shared" si="128"/>
        <v>0.50940039025848238</v>
      </c>
      <c r="AZ238" s="39">
        <f t="shared" si="129"/>
        <v>12586</v>
      </c>
      <c r="BA238" s="5">
        <f t="shared" si="130"/>
        <v>2391</v>
      </c>
      <c r="BB238" s="40">
        <f t="shared" si="131"/>
        <v>14977</v>
      </c>
    </row>
    <row r="239" spans="1:54" ht="30" customHeight="1" x14ac:dyDescent="0.25">
      <c r="A239" s="7">
        <v>237</v>
      </c>
      <c r="B239" s="9" t="s">
        <v>242</v>
      </c>
      <c r="C239" s="1" t="s">
        <v>2</v>
      </c>
      <c r="D239" s="13"/>
      <c r="E239" s="28">
        <v>0</v>
      </c>
      <c r="F239" s="26">
        <f t="shared" si="101"/>
        <v>0</v>
      </c>
      <c r="G239" s="27">
        <f t="shared" si="102"/>
        <v>0</v>
      </c>
      <c r="H239" s="18"/>
      <c r="I239" s="29">
        <v>0</v>
      </c>
      <c r="J239" s="11">
        <f t="shared" si="103"/>
        <v>0</v>
      </c>
      <c r="K239" s="19">
        <f t="shared" si="104"/>
        <v>0</v>
      </c>
      <c r="L239" s="18"/>
      <c r="M239" s="29">
        <v>0</v>
      </c>
      <c r="N239" s="11">
        <f t="shared" si="105"/>
        <v>0</v>
      </c>
      <c r="O239" s="19">
        <f t="shared" si="106"/>
        <v>0</v>
      </c>
      <c r="P239" s="20"/>
      <c r="Q239" s="23">
        <f t="shared" si="99"/>
        <v>0</v>
      </c>
      <c r="R239" s="24">
        <f t="shared" si="107"/>
        <v>0</v>
      </c>
      <c r="S239" s="33">
        <f t="shared" si="108"/>
        <v>0</v>
      </c>
      <c r="T239" s="41"/>
      <c r="U239" s="43">
        <v>32380.672268907565</v>
      </c>
      <c r="V239" s="42">
        <f t="shared" si="109"/>
        <v>36629.016470588234</v>
      </c>
      <c r="W239" s="35"/>
      <c r="X239" s="36">
        <v>62657.279999999999</v>
      </c>
      <c r="Y239" s="24">
        <f t="shared" si="110"/>
        <v>11904.8832</v>
      </c>
      <c r="Z239" s="25">
        <f t="shared" si="111"/>
        <v>74562.163199999995</v>
      </c>
      <c r="AA239" s="37">
        <v>58016</v>
      </c>
      <c r="AB239" s="24">
        <f t="shared" si="112"/>
        <v>11023.04</v>
      </c>
      <c r="AC239" s="38">
        <f t="shared" si="113"/>
        <v>69039.040000000008</v>
      </c>
      <c r="AD239" s="36">
        <v>51800</v>
      </c>
      <c r="AE239" s="24">
        <f t="shared" si="114"/>
        <v>9842</v>
      </c>
      <c r="AF239" s="25">
        <f t="shared" si="115"/>
        <v>61642</v>
      </c>
      <c r="AH239" s="44">
        <f t="shared" si="116"/>
        <v>52275.574117647062</v>
      </c>
      <c r="AJ239" s="45">
        <f t="shared" si="100"/>
        <v>0.61440669555965022</v>
      </c>
      <c r="AL239" s="5">
        <f t="shared" si="117"/>
        <v>40935.773365685272</v>
      </c>
      <c r="AM239" s="5">
        <f t="shared" si="118"/>
        <v>63615.374869608851</v>
      </c>
      <c r="AN239" s="5" t="str">
        <f t="shared" si="119"/>
        <v/>
      </c>
      <c r="AO239" s="5">
        <f t="shared" si="120"/>
        <v>62657.279999999999</v>
      </c>
      <c r="AP239" s="5">
        <f t="shared" si="121"/>
        <v>58016</v>
      </c>
      <c r="AQ239" s="5">
        <f t="shared" si="122"/>
        <v>51800</v>
      </c>
      <c r="AS239" s="39">
        <f t="shared" si="123"/>
        <v>51800</v>
      </c>
      <c r="AT239" s="5">
        <f t="shared" si="124"/>
        <v>52275.574117647062</v>
      </c>
      <c r="AU239" s="5">
        <f t="shared" si="125"/>
        <v>36629.016470588234</v>
      </c>
      <c r="AV239" s="5">
        <f t="shared" si="126"/>
        <v>51247.016228872097</v>
      </c>
      <c r="AW239" s="5">
        <f t="shared" si="127"/>
        <v>11339.800751961788</v>
      </c>
      <c r="AX239" s="51">
        <f t="shared" si="128"/>
        <v>0.21692350477952427</v>
      </c>
      <c r="AZ239" s="39">
        <f t="shared" si="129"/>
        <v>51247</v>
      </c>
      <c r="BA239" s="5">
        <f t="shared" si="130"/>
        <v>9737</v>
      </c>
      <c r="BB239" s="40">
        <f t="shared" si="131"/>
        <v>60984</v>
      </c>
    </row>
    <row r="240" spans="1:54" ht="30" customHeight="1" x14ac:dyDescent="0.25">
      <c r="A240" s="7">
        <v>238</v>
      </c>
      <c r="B240" s="9" t="s">
        <v>243</v>
      </c>
      <c r="C240" s="1" t="s">
        <v>2</v>
      </c>
      <c r="D240" s="13"/>
      <c r="E240" s="28">
        <v>0</v>
      </c>
      <c r="F240" s="26">
        <f t="shared" si="101"/>
        <v>0</v>
      </c>
      <c r="G240" s="27">
        <f t="shared" si="102"/>
        <v>0</v>
      </c>
      <c r="H240" s="18"/>
      <c r="I240" s="29">
        <v>0</v>
      </c>
      <c r="J240" s="11">
        <f t="shared" si="103"/>
        <v>0</v>
      </c>
      <c r="K240" s="19">
        <f t="shared" si="104"/>
        <v>0</v>
      </c>
      <c r="L240" s="18"/>
      <c r="M240" s="29">
        <v>0</v>
      </c>
      <c r="N240" s="11">
        <f t="shared" si="105"/>
        <v>0</v>
      </c>
      <c r="O240" s="19">
        <f t="shared" si="106"/>
        <v>0</v>
      </c>
      <c r="P240" s="20"/>
      <c r="Q240" s="23">
        <f t="shared" si="99"/>
        <v>0</v>
      </c>
      <c r="R240" s="24">
        <f t="shared" si="107"/>
        <v>0</v>
      </c>
      <c r="S240" s="33">
        <f t="shared" si="108"/>
        <v>0</v>
      </c>
      <c r="T240" s="41"/>
      <c r="U240" s="43">
        <v>120111.76470588236</v>
      </c>
      <c r="V240" s="42">
        <f t="shared" si="109"/>
        <v>135870.42823529412</v>
      </c>
      <c r="W240" s="35"/>
      <c r="X240" s="36">
        <v>338446.08000000002</v>
      </c>
      <c r="Y240" s="24">
        <f t="shared" si="110"/>
        <v>64304.755200000007</v>
      </c>
      <c r="Z240" s="25">
        <f t="shared" si="111"/>
        <v>402750.83520000003</v>
      </c>
      <c r="AA240" s="37">
        <v>313376</v>
      </c>
      <c r="AB240" s="24">
        <f t="shared" si="112"/>
        <v>59541.440000000002</v>
      </c>
      <c r="AC240" s="38">
        <f t="shared" si="113"/>
        <v>372917.44</v>
      </c>
      <c r="AD240" s="36">
        <v>279800</v>
      </c>
      <c r="AE240" s="24">
        <f t="shared" si="114"/>
        <v>53162</v>
      </c>
      <c r="AF240" s="25">
        <f t="shared" si="115"/>
        <v>332962</v>
      </c>
      <c r="AH240" s="44">
        <f t="shared" si="116"/>
        <v>266873.12705882353</v>
      </c>
      <c r="AJ240" s="45">
        <f t="shared" si="100"/>
        <v>1.2218733336598266</v>
      </c>
      <c r="AL240" s="5">
        <f t="shared" si="117"/>
        <v>176293.48267962036</v>
      </c>
      <c r="AM240" s="5">
        <f t="shared" si="118"/>
        <v>357452.77143802668</v>
      </c>
      <c r="AN240" s="5" t="str">
        <f t="shared" si="119"/>
        <v/>
      </c>
      <c r="AO240" s="5">
        <f t="shared" si="120"/>
        <v>338446.08000000002</v>
      </c>
      <c r="AP240" s="5">
        <f t="shared" si="121"/>
        <v>313376</v>
      </c>
      <c r="AQ240" s="5">
        <f t="shared" si="122"/>
        <v>279800</v>
      </c>
      <c r="AS240" s="39">
        <f t="shared" si="123"/>
        <v>279800</v>
      </c>
      <c r="AT240" s="5">
        <f t="shared" si="124"/>
        <v>266873.12705882353</v>
      </c>
      <c r="AU240" s="5">
        <f t="shared" si="125"/>
        <v>135870.42823529412</v>
      </c>
      <c r="AV240" s="5">
        <f t="shared" si="126"/>
        <v>251989.22385560017</v>
      </c>
      <c r="AW240" s="5">
        <f t="shared" si="127"/>
        <v>90579.644379203179</v>
      </c>
      <c r="AX240" s="51">
        <f t="shared" si="128"/>
        <v>0.33941088553002879</v>
      </c>
      <c r="AZ240" s="39">
        <f t="shared" si="129"/>
        <v>251989</v>
      </c>
      <c r="BA240" s="5">
        <f t="shared" si="130"/>
        <v>47878</v>
      </c>
      <c r="BB240" s="40">
        <f t="shared" si="131"/>
        <v>299867</v>
      </c>
    </row>
    <row r="241" spans="1:54" ht="30" customHeight="1" x14ac:dyDescent="0.25">
      <c r="A241" s="7">
        <v>239</v>
      </c>
      <c r="B241" s="9" t="s">
        <v>244</v>
      </c>
      <c r="C241" s="1" t="s">
        <v>2</v>
      </c>
      <c r="D241" s="13"/>
      <c r="E241" s="28">
        <v>0</v>
      </c>
      <c r="F241" s="26">
        <f t="shared" si="101"/>
        <v>0</v>
      </c>
      <c r="G241" s="27">
        <f t="shared" si="102"/>
        <v>0</v>
      </c>
      <c r="H241" s="18"/>
      <c r="I241" s="29">
        <v>0</v>
      </c>
      <c r="J241" s="11">
        <f t="shared" si="103"/>
        <v>0</v>
      </c>
      <c r="K241" s="19">
        <f t="shared" si="104"/>
        <v>0</v>
      </c>
      <c r="L241" s="18"/>
      <c r="M241" s="29">
        <v>0</v>
      </c>
      <c r="N241" s="11">
        <f t="shared" si="105"/>
        <v>0</v>
      </c>
      <c r="O241" s="19">
        <f t="shared" si="106"/>
        <v>0</v>
      </c>
      <c r="P241" s="20"/>
      <c r="Q241" s="23">
        <f t="shared" si="99"/>
        <v>0</v>
      </c>
      <c r="R241" s="24">
        <f t="shared" si="107"/>
        <v>0</v>
      </c>
      <c r="S241" s="33">
        <f t="shared" si="108"/>
        <v>0</v>
      </c>
      <c r="T241" s="41"/>
      <c r="U241" s="43">
        <v>15546.218487394959</v>
      </c>
      <c r="V241" s="42">
        <f t="shared" si="109"/>
        <v>17585.882352941178</v>
      </c>
      <c r="W241" s="35"/>
      <c r="X241" s="36">
        <v>26369.279999999999</v>
      </c>
      <c r="Y241" s="24">
        <f t="shared" si="110"/>
        <v>5010.1631999999991</v>
      </c>
      <c r="Z241" s="25">
        <f t="shared" si="111"/>
        <v>31379.443199999998</v>
      </c>
      <c r="AA241" s="37">
        <v>24416</v>
      </c>
      <c r="AB241" s="24">
        <f t="shared" si="112"/>
        <v>4639.04</v>
      </c>
      <c r="AC241" s="38">
        <f t="shared" si="113"/>
        <v>29055.040000000001</v>
      </c>
      <c r="AD241" s="36">
        <v>21800</v>
      </c>
      <c r="AE241" s="24">
        <f t="shared" si="114"/>
        <v>4142</v>
      </c>
      <c r="AF241" s="25">
        <f t="shared" si="115"/>
        <v>25942</v>
      </c>
      <c r="AH241" s="44">
        <f t="shared" si="116"/>
        <v>22542.790588235293</v>
      </c>
      <c r="AJ241" s="45">
        <f t="shared" si="100"/>
        <v>0.45004977297297283</v>
      </c>
      <c r="AL241" s="5">
        <f t="shared" si="117"/>
        <v>18744.825702064067</v>
      </c>
      <c r="AM241" s="5">
        <f t="shared" si="118"/>
        <v>26340.75547440652</v>
      </c>
      <c r="AN241" s="5" t="str">
        <f t="shared" si="119"/>
        <v/>
      </c>
      <c r="AO241" s="5" t="str">
        <f t="shared" si="120"/>
        <v/>
      </c>
      <c r="AP241" s="5">
        <f t="shared" si="121"/>
        <v>24416</v>
      </c>
      <c r="AQ241" s="5">
        <f t="shared" si="122"/>
        <v>21800</v>
      </c>
      <c r="AS241" s="39">
        <f t="shared" si="123"/>
        <v>21800</v>
      </c>
      <c r="AT241" s="5">
        <f t="shared" si="124"/>
        <v>22542.790588235293</v>
      </c>
      <c r="AU241" s="5">
        <f t="shared" si="125"/>
        <v>17585.882352941178</v>
      </c>
      <c r="AV241" s="5">
        <f t="shared" si="126"/>
        <v>22289.399140275316</v>
      </c>
      <c r="AW241" s="5">
        <f t="shared" si="127"/>
        <v>3797.9648861712285</v>
      </c>
      <c r="AX241" s="51">
        <f t="shared" si="128"/>
        <v>0.16847802721253699</v>
      </c>
      <c r="AZ241" s="39">
        <f t="shared" si="129"/>
        <v>22289</v>
      </c>
      <c r="BA241" s="5">
        <f t="shared" si="130"/>
        <v>4235</v>
      </c>
      <c r="BB241" s="40">
        <f t="shared" si="131"/>
        <v>26524</v>
      </c>
    </row>
    <row r="242" spans="1:54" ht="30" customHeight="1" x14ac:dyDescent="0.25">
      <c r="A242" s="7">
        <v>240</v>
      </c>
      <c r="B242" s="9" t="s">
        <v>245</v>
      </c>
      <c r="C242" s="1" t="s">
        <v>43</v>
      </c>
      <c r="D242" s="13"/>
      <c r="E242" s="28">
        <v>0</v>
      </c>
      <c r="F242" s="26">
        <f t="shared" si="101"/>
        <v>0</v>
      </c>
      <c r="G242" s="27">
        <f t="shared" si="102"/>
        <v>0</v>
      </c>
      <c r="H242" s="18"/>
      <c r="I242" s="29">
        <v>0</v>
      </c>
      <c r="J242" s="11">
        <f t="shared" si="103"/>
        <v>0</v>
      </c>
      <c r="K242" s="19">
        <f t="shared" si="104"/>
        <v>0</v>
      </c>
      <c r="L242" s="18"/>
      <c r="M242" s="29">
        <v>0</v>
      </c>
      <c r="N242" s="11">
        <f t="shared" si="105"/>
        <v>0</v>
      </c>
      <c r="O242" s="19">
        <f t="shared" si="106"/>
        <v>0</v>
      </c>
      <c r="P242" s="20"/>
      <c r="Q242" s="23">
        <f t="shared" si="99"/>
        <v>0</v>
      </c>
      <c r="R242" s="24">
        <f t="shared" si="107"/>
        <v>0</v>
      </c>
      <c r="S242" s="33">
        <f t="shared" si="108"/>
        <v>0</v>
      </c>
      <c r="T242" s="41"/>
      <c r="U242" s="43">
        <v>391512.60504201683</v>
      </c>
      <c r="V242" s="42">
        <f t="shared" si="109"/>
        <v>442879.05882352946</v>
      </c>
      <c r="W242" s="35"/>
      <c r="X242" s="36">
        <v>1163393.28</v>
      </c>
      <c r="Y242" s="24">
        <f t="shared" si="110"/>
        <v>221044.72320000001</v>
      </c>
      <c r="Z242" s="25">
        <f t="shared" si="111"/>
        <v>1384438.0032000002</v>
      </c>
      <c r="AA242" s="37">
        <v>1077216</v>
      </c>
      <c r="AB242" s="24">
        <f t="shared" si="112"/>
        <v>204671.04</v>
      </c>
      <c r="AC242" s="38">
        <f t="shared" si="113"/>
        <v>1281887.04</v>
      </c>
      <c r="AD242" s="36">
        <v>961800</v>
      </c>
      <c r="AE242" s="24">
        <f t="shared" si="114"/>
        <v>182742</v>
      </c>
      <c r="AF242" s="25">
        <f t="shared" si="115"/>
        <v>1144542</v>
      </c>
      <c r="AH242" s="44">
        <f t="shared" si="116"/>
        <v>911322.08470588236</v>
      </c>
      <c r="AJ242" s="45">
        <f t="shared" si="100"/>
        <v>1.3276953869929169</v>
      </c>
      <c r="AL242" s="5">
        <f t="shared" si="117"/>
        <v>588290.83386531123</v>
      </c>
      <c r="AM242" s="5">
        <f t="shared" si="118"/>
        <v>1234353.3355464535</v>
      </c>
      <c r="AN242" s="5" t="str">
        <f t="shared" si="119"/>
        <v/>
      </c>
      <c r="AO242" s="5">
        <f t="shared" si="120"/>
        <v>1163393.28</v>
      </c>
      <c r="AP242" s="5">
        <f t="shared" si="121"/>
        <v>1077216</v>
      </c>
      <c r="AQ242" s="5">
        <f t="shared" si="122"/>
        <v>961800</v>
      </c>
      <c r="AS242" s="39">
        <f t="shared" si="123"/>
        <v>961800</v>
      </c>
      <c r="AT242" s="5">
        <f t="shared" si="124"/>
        <v>911322.08470588236</v>
      </c>
      <c r="AU242" s="5">
        <f t="shared" si="125"/>
        <v>442879.05882352946</v>
      </c>
      <c r="AV242" s="5">
        <f t="shared" si="126"/>
        <v>854771.07242488861</v>
      </c>
      <c r="AW242" s="5">
        <f t="shared" si="127"/>
        <v>323031.25084057119</v>
      </c>
      <c r="AX242" s="51">
        <f t="shared" si="128"/>
        <v>0.35446441632633696</v>
      </c>
      <c r="AZ242" s="39">
        <f t="shared" si="129"/>
        <v>854771</v>
      </c>
      <c r="BA242" s="5">
        <f t="shared" si="130"/>
        <v>162406</v>
      </c>
      <c r="BB242" s="40">
        <f t="shared" si="131"/>
        <v>1017177</v>
      </c>
    </row>
    <row r="243" spans="1:54" ht="30" customHeight="1" x14ac:dyDescent="0.25">
      <c r="A243" s="7">
        <v>241</v>
      </c>
      <c r="B243" s="9" t="s">
        <v>246</v>
      </c>
      <c r="C243" s="1" t="s">
        <v>2</v>
      </c>
      <c r="D243" s="13"/>
      <c r="E243" s="28">
        <v>0</v>
      </c>
      <c r="F243" s="26">
        <f t="shared" si="101"/>
        <v>0</v>
      </c>
      <c r="G243" s="27">
        <f t="shared" si="102"/>
        <v>0</v>
      </c>
      <c r="H243" s="18"/>
      <c r="I243" s="29">
        <v>0</v>
      </c>
      <c r="J243" s="11">
        <f t="shared" si="103"/>
        <v>0</v>
      </c>
      <c r="K243" s="19">
        <f t="shared" si="104"/>
        <v>0</v>
      </c>
      <c r="L243" s="18"/>
      <c r="M243" s="29">
        <v>0</v>
      </c>
      <c r="N243" s="11">
        <f t="shared" si="105"/>
        <v>0</v>
      </c>
      <c r="O243" s="19">
        <f t="shared" si="106"/>
        <v>0</v>
      </c>
      <c r="P243" s="20"/>
      <c r="Q243" s="23">
        <f t="shared" si="99"/>
        <v>0</v>
      </c>
      <c r="R243" s="24">
        <f t="shared" si="107"/>
        <v>0</v>
      </c>
      <c r="S243" s="33">
        <f t="shared" si="108"/>
        <v>0</v>
      </c>
      <c r="T243" s="41"/>
      <c r="U243" s="43">
        <v>98739.495798319331</v>
      </c>
      <c r="V243" s="42">
        <f t="shared" si="109"/>
        <v>111694.11764705883</v>
      </c>
      <c r="W243" s="35"/>
      <c r="X243" s="36">
        <v>379572.47999999998</v>
      </c>
      <c r="Y243" s="24">
        <f t="shared" si="110"/>
        <v>72118.771199999988</v>
      </c>
      <c r="Z243" s="25">
        <f t="shared" si="111"/>
        <v>451691.25119999994</v>
      </c>
      <c r="AA243" s="37">
        <v>351456</v>
      </c>
      <c r="AB243" s="24">
        <f t="shared" si="112"/>
        <v>66776.639999999999</v>
      </c>
      <c r="AC243" s="38">
        <f t="shared" si="113"/>
        <v>418232.64</v>
      </c>
      <c r="AD243" s="36">
        <v>313800</v>
      </c>
      <c r="AE243" s="24">
        <f t="shared" si="114"/>
        <v>59622</v>
      </c>
      <c r="AF243" s="25">
        <f t="shared" si="115"/>
        <v>373422</v>
      </c>
      <c r="AH243" s="44">
        <f t="shared" si="116"/>
        <v>289130.64941176469</v>
      </c>
      <c r="AJ243" s="45">
        <f t="shared" si="100"/>
        <v>1.9282167897872338</v>
      </c>
      <c r="AL243" s="5">
        <f t="shared" si="117"/>
        <v>167809.48650214111</v>
      </c>
      <c r="AM243" s="5">
        <f t="shared" si="118"/>
        <v>410451.81232138828</v>
      </c>
      <c r="AN243" s="5" t="str">
        <f t="shared" si="119"/>
        <v/>
      </c>
      <c r="AO243" s="5">
        <f t="shared" si="120"/>
        <v>379572.47999999998</v>
      </c>
      <c r="AP243" s="5">
        <f t="shared" si="121"/>
        <v>351456</v>
      </c>
      <c r="AQ243" s="5">
        <f t="shared" si="122"/>
        <v>313800</v>
      </c>
      <c r="AS243" s="39">
        <f t="shared" si="123"/>
        <v>313800</v>
      </c>
      <c r="AT243" s="5">
        <f t="shared" si="124"/>
        <v>289130.64941176469</v>
      </c>
      <c r="AU243" s="5">
        <f t="shared" si="125"/>
        <v>111694.11764705883</v>
      </c>
      <c r="AV243" s="5">
        <f t="shared" si="126"/>
        <v>261494.3020586643</v>
      </c>
      <c r="AW243" s="5">
        <f t="shared" si="127"/>
        <v>121321.1629096236</v>
      </c>
      <c r="AX243" s="51">
        <f t="shared" si="128"/>
        <v>0.41960671812708578</v>
      </c>
      <c r="AZ243" s="39">
        <f t="shared" si="129"/>
        <v>261494</v>
      </c>
      <c r="BA243" s="5">
        <f t="shared" si="130"/>
        <v>49684</v>
      </c>
      <c r="BB243" s="40">
        <f t="shared" si="131"/>
        <v>311178</v>
      </c>
    </row>
    <row r="244" spans="1:54" ht="30" customHeight="1" x14ac:dyDescent="0.25">
      <c r="A244" s="7">
        <v>242</v>
      </c>
      <c r="B244" s="9" t="s">
        <v>247</v>
      </c>
      <c r="C244" s="1" t="s">
        <v>2</v>
      </c>
      <c r="D244" s="13"/>
      <c r="E244" s="28">
        <v>0</v>
      </c>
      <c r="F244" s="26">
        <f t="shared" si="101"/>
        <v>0</v>
      </c>
      <c r="G244" s="27">
        <f t="shared" si="102"/>
        <v>0</v>
      </c>
      <c r="H244" s="18"/>
      <c r="I244" s="29">
        <v>0</v>
      </c>
      <c r="J244" s="11">
        <f t="shared" si="103"/>
        <v>0</v>
      </c>
      <c r="K244" s="19">
        <f t="shared" si="104"/>
        <v>0</v>
      </c>
      <c r="L244" s="18"/>
      <c r="M244" s="29">
        <v>0</v>
      </c>
      <c r="N244" s="11">
        <f t="shared" si="105"/>
        <v>0</v>
      </c>
      <c r="O244" s="19">
        <f t="shared" si="106"/>
        <v>0</v>
      </c>
      <c r="P244" s="20"/>
      <c r="Q244" s="23">
        <f t="shared" si="99"/>
        <v>0</v>
      </c>
      <c r="R244" s="24">
        <f t="shared" si="107"/>
        <v>0</v>
      </c>
      <c r="S244" s="33">
        <f t="shared" si="108"/>
        <v>0</v>
      </c>
      <c r="T244" s="41"/>
      <c r="U244" s="43">
        <v>6302.5210084033615</v>
      </c>
      <c r="V244" s="42">
        <f t="shared" si="109"/>
        <v>7129.4117647058829</v>
      </c>
      <c r="W244" s="35"/>
      <c r="X244" s="36">
        <v>16692.48</v>
      </c>
      <c r="Y244" s="24">
        <f t="shared" si="110"/>
        <v>3171.5711999999999</v>
      </c>
      <c r="Z244" s="25">
        <f t="shared" si="111"/>
        <v>19864.051199999998</v>
      </c>
      <c r="AA244" s="37">
        <v>15456</v>
      </c>
      <c r="AB244" s="24">
        <f t="shared" si="112"/>
        <v>2936.64</v>
      </c>
      <c r="AC244" s="38">
        <f t="shared" si="113"/>
        <v>18392.64</v>
      </c>
      <c r="AD244" s="36">
        <v>13800</v>
      </c>
      <c r="AE244" s="24">
        <f t="shared" si="114"/>
        <v>2622</v>
      </c>
      <c r="AF244" s="25">
        <f t="shared" si="115"/>
        <v>16422</v>
      </c>
      <c r="AH244" s="44">
        <f t="shared" si="116"/>
        <v>13269.472941176471</v>
      </c>
      <c r="AJ244" s="45">
        <f t="shared" si="100"/>
        <v>1.10542304</v>
      </c>
      <c r="AL244" s="5">
        <f t="shared" si="117"/>
        <v>9008.0299885813256</v>
      </c>
      <c r="AM244" s="5">
        <f t="shared" si="118"/>
        <v>17530.915893771617</v>
      </c>
      <c r="AN244" s="5" t="str">
        <f t="shared" si="119"/>
        <v/>
      </c>
      <c r="AO244" s="5">
        <f t="shared" si="120"/>
        <v>16692.48</v>
      </c>
      <c r="AP244" s="5">
        <f t="shared" si="121"/>
        <v>15456</v>
      </c>
      <c r="AQ244" s="5">
        <f t="shared" si="122"/>
        <v>13800</v>
      </c>
      <c r="AS244" s="39">
        <f t="shared" si="123"/>
        <v>13800</v>
      </c>
      <c r="AT244" s="5">
        <f t="shared" si="124"/>
        <v>13269.472941176471</v>
      </c>
      <c r="AU244" s="5">
        <f t="shared" si="125"/>
        <v>7129.4117647058829</v>
      </c>
      <c r="AV244" s="5">
        <f t="shared" si="126"/>
        <v>12622.276504253838</v>
      </c>
      <c r="AW244" s="5">
        <f t="shared" si="127"/>
        <v>4261.4429525951455</v>
      </c>
      <c r="AX244" s="51">
        <f t="shared" si="128"/>
        <v>0.32114636138798486</v>
      </c>
      <c r="AZ244" s="39">
        <f t="shared" si="129"/>
        <v>12622</v>
      </c>
      <c r="BA244" s="5">
        <f t="shared" si="130"/>
        <v>2398</v>
      </c>
      <c r="BB244" s="40">
        <f t="shared" si="131"/>
        <v>15020</v>
      </c>
    </row>
    <row r="245" spans="1:54" ht="30" customHeight="1" x14ac:dyDescent="0.25">
      <c r="A245" s="7">
        <v>243</v>
      </c>
      <c r="B245" s="9" t="s">
        <v>248</v>
      </c>
      <c r="C245" s="1" t="s">
        <v>2</v>
      </c>
      <c r="D245" s="13"/>
      <c r="E245" s="28">
        <v>0</v>
      </c>
      <c r="F245" s="26">
        <f t="shared" ref="F245:F265" si="132">+E245*19/100</f>
        <v>0</v>
      </c>
      <c r="G245" s="27">
        <f t="shared" ref="G245:G265" si="133">+F245+E245</f>
        <v>0</v>
      </c>
      <c r="H245" s="18"/>
      <c r="I245" s="29">
        <v>0</v>
      </c>
      <c r="J245" s="11">
        <f t="shared" ref="J245:J265" si="134">+I245*19/100</f>
        <v>0</v>
      </c>
      <c r="K245" s="19">
        <f t="shared" ref="K245:K265" si="135">+J245+I245</f>
        <v>0</v>
      </c>
      <c r="L245" s="18"/>
      <c r="M245" s="29">
        <v>0</v>
      </c>
      <c r="N245" s="11">
        <f t="shared" ref="N245:N265" si="136">+M245*19/100</f>
        <v>0</v>
      </c>
      <c r="O245" s="19">
        <f t="shared" ref="O245:O265" si="137">+N245+M245</f>
        <v>0</v>
      </c>
      <c r="P245" s="20"/>
      <c r="Q245" s="23">
        <f t="shared" si="99"/>
        <v>0</v>
      </c>
      <c r="R245" s="24">
        <f t="shared" ref="R245:R265" si="138">MIN(E245,I245,M245)</f>
        <v>0</v>
      </c>
      <c r="S245" s="33">
        <f t="shared" ref="S245:S265" si="139">MAX(E245,I245,M245)</f>
        <v>0</v>
      </c>
      <c r="T245" s="41"/>
      <c r="U245" s="43">
        <v>52184.873949579836</v>
      </c>
      <c r="V245" s="42">
        <f t="shared" si="109"/>
        <v>59031.529411764714</v>
      </c>
      <c r="W245" s="35"/>
      <c r="X245" s="36">
        <v>142490.88</v>
      </c>
      <c r="Y245" s="24">
        <f t="shared" ref="Y245:Y265" si="140">+X245*19/100</f>
        <v>27073.267200000002</v>
      </c>
      <c r="Z245" s="25">
        <f t="shared" ref="Z245:Z265" si="141">+Y245+X245</f>
        <v>169564.14720000001</v>
      </c>
      <c r="AA245" s="37">
        <v>131936</v>
      </c>
      <c r="AB245" s="24">
        <f t="shared" ref="AB245:AB265" si="142">+AA245*19/100</f>
        <v>25067.84</v>
      </c>
      <c r="AC245" s="38">
        <f t="shared" ref="AC245:AC265" si="143">+AB245+AA245</f>
        <v>157003.84</v>
      </c>
      <c r="AD245" s="36">
        <v>117800</v>
      </c>
      <c r="AE245" s="24">
        <f t="shared" ref="AE245:AE265" si="144">+AD245*19/100</f>
        <v>22382</v>
      </c>
      <c r="AF245" s="25">
        <f t="shared" ref="AF245:AF265" si="145">+AE245+AD245</f>
        <v>140182</v>
      </c>
      <c r="AH245" s="44">
        <f t="shared" si="116"/>
        <v>112814.60235294118</v>
      </c>
      <c r="AJ245" s="45">
        <f t="shared" si="100"/>
        <v>1.1618257133655392</v>
      </c>
      <c r="AL245" s="5">
        <f t="shared" si="117"/>
        <v>75559.703669870971</v>
      </c>
      <c r="AM245" s="5">
        <f t="shared" si="118"/>
        <v>150069.50103601138</v>
      </c>
      <c r="AN245" s="5" t="str">
        <f t="shared" si="119"/>
        <v/>
      </c>
      <c r="AO245" s="5">
        <f t="shared" si="120"/>
        <v>142490.88</v>
      </c>
      <c r="AP245" s="5">
        <f t="shared" si="121"/>
        <v>131936</v>
      </c>
      <c r="AQ245" s="5">
        <f t="shared" si="122"/>
        <v>117800</v>
      </c>
      <c r="AS245" s="39">
        <f t="shared" si="123"/>
        <v>117800</v>
      </c>
      <c r="AT245" s="5">
        <f t="shared" si="124"/>
        <v>112814.60235294118</v>
      </c>
      <c r="AU245" s="5">
        <f t="shared" si="125"/>
        <v>59031.529411764714</v>
      </c>
      <c r="AV245" s="5">
        <f t="shared" si="126"/>
        <v>106928.85757412283</v>
      </c>
      <c r="AW245" s="5">
        <f t="shared" si="127"/>
        <v>37254.898683070205</v>
      </c>
      <c r="AX245" s="51">
        <f t="shared" si="128"/>
        <v>0.33023117491934267</v>
      </c>
      <c r="AZ245" s="39">
        <f t="shared" si="129"/>
        <v>106929</v>
      </c>
      <c r="BA245" s="5">
        <f t="shared" si="130"/>
        <v>20317</v>
      </c>
      <c r="BB245" s="40">
        <f t="shared" si="131"/>
        <v>127246</v>
      </c>
    </row>
    <row r="246" spans="1:54" ht="30" customHeight="1" x14ac:dyDescent="0.25">
      <c r="A246" s="7">
        <v>244</v>
      </c>
      <c r="B246" s="9" t="s">
        <v>249</v>
      </c>
      <c r="C246" s="1" t="s">
        <v>2</v>
      </c>
      <c r="D246" s="13"/>
      <c r="E246" s="28">
        <v>0</v>
      </c>
      <c r="F246" s="26">
        <f t="shared" si="132"/>
        <v>0</v>
      </c>
      <c r="G246" s="27">
        <f t="shared" si="133"/>
        <v>0</v>
      </c>
      <c r="H246" s="18"/>
      <c r="I246" s="29">
        <v>0</v>
      </c>
      <c r="J246" s="11">
        <f t="shared" si="134"/>
        <v>0</v>
      </c>
      <c r="K246" s="19">
        <f t="shared" si="135"/>
        <v>0</v>
      </c>
      <c r="L246" s="18"/>
      <c r="M246" s="29">
        <v>0</v>
      </c>
      <c r="N246" s="11">
        <f t="shared" si="136"/>
        <v>0</v>
      </c>
      <c r="O246" s="19">
        <f t="shared" si="137"/>
        <v>0</v>
      </c>
      <c r="P246" s="20"/>
      <c r="Q246" s="23">
        <f t="shared" si="99"/>
        <v>0</v>
      </c>
      <c r="R246" s="24">
        <f t="shared" si="138"/>
        <v>0</v>
      </c>
      <c r="S246" s="33">
        <f t="shared" si="139"/>
        <v>0</v>
      </c>
      <c r="T246" s="41"/>
      <c r="U246" s="43">
        <v>14201.680672268909</v>
      </c>
      <c r="V246" s="42">
        <f t="shared" si="109"/>
        <v>16064.941176470589</v>
      </c>
      <c r="W246" s="35"/>
      <c r="X246" s="36">
        <v>36046.080000000002</v>
      </c>
      <c r="Y246" s="24">
        <f t="shared" si="140"/>
        <v>6848.7552000000005</v>
      </c>
      <c r="Z246" s="25">
        <f t="shared" si="141"/>
        <v>42894.835200000001</v>
      </c>
      <c r="AA246" s="37">
        <v>33376</v>
      </c>
      <c r="AB246" s="24">
        <f t="shared" si="142"/>
        <v>6341.44</v>
      </c>
      <c r="AC246" s="38">
        <f t="shared" si="143"/>
        <v>39717.440000000002</v>
      </c>
      <c r="AD246" s="36">
        <v>29800</v>
      </c>
      <c r="AE246" s="24">
        <f t="shared" si="144"/>
        <v>5662</v>
      </c>
      <c r="AF246" s="25">
        <f t="shared" si="145"/>
        <v>35462</v>
      </c>
      <c r="AH246" s="44">
        <f t="shared" si="116"/>
        <v>28821.755294117647</v>
      </c>
      <c r="AJ246" s="45">
        <f t="shared" si="100"/>
        <v>1.0294608757396448</v>
      </c>
      <c r="AL246" s="5">
        <f t="shared" si="117"/>
        <v>19940.590178476079</v>
      </c>
      <c r="AM246" s="5">
        <f t="shared" si="118"/>
        <v>37702.920409759216</v>
      </c>
      <c r="AN246" s="5" t="str">
        <f t="shared" si="119"/>
        <v/>
      </c>
      <c r="AO246" s="5">
        <f t="shared" si="120"/>
        <v>36046.080000000002</v>
      </c>
      <c r="AP246" s="5">
        <f t="shared" si="121"/>
        <v>33376</v>
      </c>
      <c r="AQ246" s="5">
        <f t="shared" si="122"/>
        <v>29800</v>
      </c>
      <c r="AS246" s="39">
        <f t="shared" si="123"/>
        <v>29800</v>
      </c>
      <c r="AT246" s="5">
        <f t="shared" si="124"/>
        <v>28821.755294117647</v>
      </c>
      <c r="AU246" s="5">
        <f t="shared" si="125"/>
        <v>16064.941176470589</v>
      </c>
      <c r="AV246" s="5">
        <f t="shared" si="126"/>
        <v>27548.435072581946</v>
      </c>
      <c r="AW246" s="5">
        <f t="shared" si="127"/>
        <v>8881.1651156415664</v>
      </c>
      <c r="AX246" s="51">
        <f t="shared" si="128"/>
        <v>0.30814102142676092</v>
      </c>
      <c r="AZ246" s="39">
        <f t="shared" si="129"/>
        <v>27548</v>
      </c>
      <c r="BA246" s="5">
        <f t="shared" si="130"/>
        <v>5234</v>
      </c>
      <c r="BB246" s="40">
        <f t="shared" si="131"/>
        <v>32782</v>
      </c>
    </row>
    <row r="247" spans="1:54" ht="30" customHeight="1" x14ac:dyDescent="0.25">
      <c r="A247" s="7">
        <v>245</v>
      </c>
      <c r="B247" s="9" t="s">
        <v>250</v>
      </c>
      <c r="C247" s="1" t="s">
        <v>2</v>
      </c>
      <c r="D247" s="13"/>
      <c r="E247" s="28">
        <v>0</v>
      </c>
      <c r="F247" s="26">
        <f t="shared" si="132"/>
        <v>0</v>
      </c>
      <c r="G247" s="27">
        <f t="shared" si="133"/>
        <v>0</v>
      </c>
      <c r="H247" s="18"/>
      <c r="I247" s="29">
        <v>0</v>
      </c>
      <c r="J247" s="11">
        <f t="shared" si="134"/>
        <v>0</v>
      </c>
      <c r="K247" s="19">
        <f t="shared" si="135"/>
        <v>0</v>
      </c>
      <c r="L247" s="18"/>
      <c r="M247" s="29">
        <v>0</v>
      </c>
      <c r="N247" s="11">
        <f t="shared" si="136"/>
        <v>0</v>
      </c>
      <c r="O247" s="19">
        <f t="shared" si="137"/>
        <v>0</v>
      </c>
      <c r="P247" s="20"/>
      <c r="Q247" s="23">
        <f t="shared" si="99"/>
        <v>0</v>
      </c>
      <c r="R247" s="24">
        <f t="shared" si="138"/>
        <v>0</v>
      </c>
      <c r="S247" s="33">
        <f t="shared" si="139"/>
        <v>0</v>
      </c>
      <c r="T247" s="41"/>
      <c r="U247" s="43">
        <v>31357.142857142859</v>
      </c>
      <c r="V247" s="42">
        <f t="shared" si="109"/>
        <v>35471.200000000004</v>
      </c>
      <c r="W247" s="35"/>
      <c r="X247" s="36">
        <v>72334.080000000002</v>
      </c>
      <c r="Y247" s="24">
        <f t="shared" si="140"/>
        <v>13743.475200000001</v>
      </c>
      <c r="Z247" s="25">
        <f t="shared" si="141"/>
        <v>86077.555200000003</v>
      </c>
      <c r="AA247" s="37">
        <v>66976</v>
      </c>
      <c r="AB247" s="24">
        <f t="shared" si="142"/>
        <v>12725.44</v>
      </c>
      <c r="AC247" s="38">
        <f t="shared" si="143"/>
        <v>79701.440000000002</v>
      </c>
      <c r="AD247" s="36">
        <v>59800</v>
      </c>
      <c r="AE247" s="24">
        <f t="shared" si="144"/>
        <v>11362</v>
      </c>
      <c r="AF247" s="25">
        <f t="shared" si="145"/>
        <v>71162</v>
      </c>
      <c r="AH247" s="44">
        <f t="shared" si="116"/>
        <v>58645.32</v>
      </c>
      <c r="AJ247" s="45">
        <f t="shared" si="100"/>
        <v>0.87023799544419123</v>
      </c>
      <c r="AL247" s="5">
        <f t="shared" si="117"/>
        <v>42364.907400019598</v>
      </c>
      <c r="AM247" s="5">
        <f t="shared" si="118"/>
        <v>74925.732599980402</v>
      </c>
      <c r="AN247" s="5" t="str">
        <f t="shared" si="119"/>
        <v/>
      </c>
      <c r="AO247" s="5">
        <f t="shared" si="120"/>
        <v>72334.080000000002</v>
      </c>
      <c r="AP247" s="5">
        <f t="shared" si="121"/>
        <v>66976</v>
      </c>
      <c r="AQ247" s="5">
        <f t="shared" si="122"/>
        <v>59800</v>
      </c>
      <c r="AS247" s="39">
        <f t="shared" si="123"/>
        <v>59800</v>
      </c>
      <c r="AT247" s="5">
        <f t="shared" si="124"/>
        <v>58645.32</v>
      </c>
      <c r="AU247" s="5">
        <f t="shared" si="125"/>
        <v>35471.200000000004</v>
      </c>
      <c r="AV247" s="5">
        <f t="shared" si="126"/>
        <v>56618.688915452629</v>
      </c>
      <c r="AW247" s="5">
        <f t="shared" si="127"/>
        <v>16280.412599980404</v>
      </c>
      <c r="AX247" s="51">
        <f t="shared" si="128"/>
        <v>0.27760804442674036</v>
      </c>
      <c r="AZ247" s="39">
        <f t="shared" si="129"/>
        <v>56619</v>
      </c>
      <c r="BA247" s="5">
        <f t="shared" si="130"/>
        <v>10758</v>
      </c>
      <c r="BB247" s="40">
        <f t="shared" si="131"/>
        <v>67377</v>
      </c>
    </row>
    <row r="248" spans="1:54" ht="30" customHeight="1" x14ac:dyDescent="0.25">
      <c r="A248" s="7">
        <v>246</v>
      </c>
      <c r="B248" s="9" t="s">
        <v>251</v>
      </c>
      <c r="C248" s="1" t="s">
        <v>2</v>
      </c>
      <c r="D248" s="13"/>
      <c r="E248" s="28">
        <v>0</v>
      </c>
      <c r="F248" s="26">
        <f t="shared" si="132"/>
        <v>0</v>
      </c>
      <c r="G248" s="27">
        <f t="shared" si="133"/>
        <v>0</v>
      </c>
      <c r="H248" s="18"/>
      <c r="I248" s="29">
        <v>0</v>
      </c>
      <c r="J248" s="11">
        <f t="shared" si="134"/>
        <v>0</v>
      </c>
      <c r="K248" s="19">
        <f t="shared" si="135"/>
        <v>0</v>
      </c>
      <c r="L248" s="18"/>
      <c r="M248" s="29">
        <v>0</v>
      </c>
      <c r="N248" s="11">
        <f t="shared" si="136"/>
        <v>0</v>
      </c>
      <c r="O248" s="19">
        <f t="shared" si="137"/>
        <v>0</v>
      </c>
      <c r="P248" s="20"/>
      <c r="Q248" s="23">
        <f t="shared" si="99"/>
        <v>0</v>
      </c>
      <c r="R248" s="24">
        <f t="shared" si="138"/>
        <v>0</v>
      </c>
      <c r="S248" s="33">
        <f t="shared" si="139"/>
        <v>0</v>
      </c>
      <c r="T248" s="41"/>
      <c r="U248" s="43">
        <v>4621.8487394957983</v>
      </c>
      <c r="V248" s="42">
        <f t="shared" si="109"/>
        <v>5228.2352941176468</v>
      </c>
      <c r="W248" s="35"/>
      <c r="X248" s="36">
        <v>17176.32</v>
      </c>
      <c r="Y248" s="24">
        <f t="shared" si="140"/>
        <v>3263.5008000000003</v>
      </c>
      <c r="Z248" s="25">
        <f t="shared" si="141"/>
        <v>20439.820800000001</v>
      </c>
      <c r="AA248" s="37">
        <v>15904</v>
      </c>
      <c r="AB248" s="24">
        <f t="shared" si="142"/>
        <v>3021.76</v>
      </c>
      <c r="AC248" s="38">
        <f t="shared" si="143"/>
        <v>18925.760000000002</v>
      </c>
      <c r="AD248" s="36">
        <v>14200</v>
      </c>
      <c r="AE248" s="24">
        <f t="shared" si="144"/>
        <v>2698</v>
      </c>
      <c r="AF248" s="25">
        <f t="shared" si="145"/>
        <v>16898</v>
      </c>
      <c r="AH248" s="44">
        <f t="shared" si="116"/>
        <v>13127.138823529411</v>
      </c>
      <c r="AJ248" s="45">
        <f t="shared" si="100"/>
        <v>1.8402354909090906</v>
      </c>
      <c r="AL248" s="5">
        <f t="shared" si="117"/>
        <v>7721.8779829468776</v>
      </c>
      <c r="AM248" s="5">
        <f t="shared" si="118"/>
        <v>18532.399664111945</v>
      </c>
      <c r="AN248" s="5" t="str">
        <f t="shared" si="119"/>
        <v/>
      </c>
      <c r="AO248" s="5">
        <f t="shared" si="120"/>
        <v>17176.32</v>
      </c>
      <c r="AP248" s="5">
        <f t="shared" si="121"/>
        <v>15904</v>
      </c>
      <c r="AQ248" s="5">
        <f t="shared" si="122"/>
        <v>14200</v>
      </c>
      <c r="AS248" s="39">
        <f t="shared" si="123"/>
        <v>14200</v>
      </c>
      <c r="AT248" s="5">
        <f t="shared" si="124"/>
        <v>13127.138823529411</v>
      </c>
      <c r="AU248" s="5">
        <f t="shared" si="125"/>
        <v>5228.2352941176468</v>
      </c>
      <c r="AV248" s="5">
        <f t="shared" si="126"/>
        <v>11933.559137683054</v>
      </c>
      <c r="AW248" s="5">
        <f t="shared" si="127"/>
        <v>5405.2608405825331</v>
      </c>
      <c r="AX248" s="51">
        <f t="shared" si="128"/>
        <v>0.41176229742417358</v>
      </c>
      <c r="AZ248" s="39">
        <f t="shared" si="129"/>
        <v>11934</v>
      </c>
      <c r="BA248" s="5">
        <f t="shared" si="130"/>
        <v>2267</v>
      </c>
      <c r="BB248" s="40">
        <f t="shared" si="131"/>
        <v>14201</v>
      </c>
    </row>
    <row r="249" spans="1:54" ht="30" customHeight="1" x14ac:dyDescent="0.25">
      <c r="A249" s="7">
        <v>247</v>
      </c>
      <c r="B249" s="9" t="s">
        <v>252</v>
      </c>
      <c r="C249" s="1" t="s">
        <v>2</v>
      </c>
      <c r="D249" s="13"/>
      <c r="E249" s="28">
        <v>0</v>
      </c>
      <c r="F249" s="26">
        <f t="shared" si="132"/>
        <v>0</v>
      </c>
      <c r="G249" s="27">
        <f t="shared" si="133"/>
        <v>0</v>
      </c>
      <c r="H249" s="18"/>
      <c r="I249" s="29">
        <v>0</v>
      </c>
      <c r="J249" s="11">
        <f t="shared" si="134"/>
        <v>0</v>
      </c>
      <c r="K249" s="19">
        <f t="shared" si="135"/>
        <v>0</v>
      </c>
      <c r="L249" s="18"/>
      <c r="M249" s="29">
        <v>0</v>
      </c>
      <c r="N249" s="11">
        <f t="shared" si="136"/>
        <v>0</v>
      </c>
      <c r="O249" s="19">
        <f t="shared" si="137"/>
        <v>0</v>
      </c>
      <c r="P249" s="20"/>
      <c r="Q249" s="23">
        <f t="shared" ref="Q249:Q265" si="146">AVERAGE(E249,I249,M249)</f>
        <v>0</v>
      </c>
      <c r="R249" s="24">
        <f t="shared" si="138"/>
        <v>0</v>
      </c>
      <c r="S249" s="33">
        <f t="shared" si="139"/>
        <v>0</v>
      </c>
      <c r="T249" s="41"/>
      <c r="U249" s="43">
        <v>35294.117647058825</v>
      </c>
      <c r="V249" s="42">
        <f t="shared" si="109"/>
        <v>39924.705882352944</v>
      </c>
      <c r="W249" s="35"/>
      <c r="X249" s="36">
        <v>65076.480000000003</v>
      </c>
      <c r="Y249" s="24">
        <f t="shared" si="140"/>
        <v>12364.531200000001</v>
      </c>
      <c r="Z249" s="25">
        <f t="shared" si="141"/>
        <v>77441.011200000008</v>
      </c>
      <c r="AA249" s="37">
        <v>60256</v>
      </c>
      <c r="AB249" s="24">
        <f t="shared" si="142"/>
        <v>11448.64</v>
      </c>
      <c r="AC249" s="38">
        <f t="shared" si="143"/>
        <v>71704.639999999999</v>
      </c>
      <c r="AD249" s="36">
        <v>53800</v>
      </c>
      <c r="AE249" s="24">
        <f t="shared" si="144"/>
        <v>10222</v>
      </c>
      <c r="AF249" s="25">
        <f t="shared" si="145"/>
        <v>64022</v>
      </c>
      <c r="AH249" s="44">
        <f t="shared" si="116"/>
        <v>54764.296470588233</v>
      </c>
      <c r="AJ249" s="45">
        <f t="shared" ref="AJ249:AJ265" si="147">+(AH249-U249)/U249</f>
        <v>0.55165506666666653</v>
      </c>
      <c r="AL249" s="5">
        <f t="shared" si="117"/>
        <v>43845.76095662763</v>
      </c>
      <c r="AM249" s="5">
        <f t="shared" si="118"/>
        <v>65682.831984548844</v>
      </c>
      <c r="AN249" s="5" t="str">
        <f t="shared" si="119"/>
        <v/>
      </c>
      <c r="AO249" s="5">
        <f t="shared" si="120"/>
        <v>65076.480000000003</v>
      </c>
      <c r="AP249" s="5">
        <f t="shared" si="121"/>
        <v>60256</v>
      </c>
      <c r="AQ249" s="5">
        <f t="shared" si="122"/>
        <v>53800</v>
      </c>
      <c r="AS249" s="39">
        <f t="shared" si="123"/>
        <v>53800</v>
      </c>
      <c r="AT249" s="5">
        <f t="shared" si="124"/>
        <v>54764.296470588233</v>
      </c>
      <c r="AU249" s="5">
        <f t="shared" si="125"/>
        <v>39924.705882352944</v>
      </c>
      <c r="AV249" s="5">
        <f t="shared" si="126"/>
        <v>53871.874625167933</v>
      </c>
      <c r="AW249" s="5">
        <f t="shared" si="127"/>
        <v>10918.535513960605</v>
      </c>
      <c r="AX249" s="51">
        <f t="shared" si="128"/>
        <v>0.19937324530087819</v>
      </c>
      <c r="AZ249" s="39">
        <f t="shared" si="129"/>
        <v>53872</v>
      </c>
      <c r="BA249" s="5">
        <f t="shared" si="130"/>
        <v>10236</v>
      </c>
      <c r="BB249" s="40">
        <f t="shared" si="131"/>
        <v>64108</v>
      </c>
    </row>
    <row r="250" spans="1:54" ht="30" customHeight="1" x14ac:dyDescent="0.25">
      <c r="A250" s="7">
        <v>248</v>
      </c>
      <c r="B250" s="9" t="s">
        <v>253</v>
      </c>
      <c r="C250" s="1" t="s">
        <v>2</v>
      </c>
      <c r="D250" s="13"/>
      <c r="E250" s="28">
        <v>0</v>
      </c>
      <c r="F250" s="26">
        <f t="shared" si="132"/>
        <v>0</v>
      </c>
      <c r="G250" s="27">
        <f t="shared" si="133"/>
        <v>0</v>
      </c>
      <c r="H250" s="18"/>
      <c r="I250" s="29">
        <v>0</v>
      </c>
      <c r="J250" s="11">
        <f t="shared" si="134"/>
        <v>0</v>
      </c>
      <c r="K250" s="19">
        <f t="shared" si="135"/>
        <v>0</v>
      </c>
      <c r="L250" s="18"/>
      <c r="M250" s="29">
        <v>0</v>
      </c>
      <c r="N250" s="11">
        <f t="shared" si="136"/>
        <v>0</v>
      </c>
      <c r="O250" s="19">
        <f t="shared" si="137"/>
        <v>0</v>
      </c>
      <c r="P250" s="20"/>
      <c r="Q250" s="23">
        <f t="shared" si="146"/>
        <v>0</v>
      </c>
      <c r="R250" s="24">
        <f t="shared" si="138"/>
        <v>0</v>
      </c>
      <c r="S250" s="33">
        <f t="shared" si="139"/>
        <v>0</v>
      </c>
      <c r="T250" s="41"/>
      <c r="U250" s="43">
        <v>3529411.7647058824</v>
      </c>
      <c r="V250" s="42">
        <f t="shared" ref="V250:V265" si="148">+U250*1.1312</f>
        <v>3992470.588235294</v>
      </c>
      <c r="W250" s="35"/>
      <c r="X250" s="36">
        <v>2710229.76</v>
      </c>
      <c r="Y250" s="24">
        <f t="shared" si="140"/>
        <v>514943.6544</v>
      </c>
      <c r="Z250" s="25">
        <f t="shared" si="141"/>
        <v>3225173.4143999997</v>
      </c>
      <c r="AA250" s="37">
        <v>2509472</v>
      </c>
      <c r="AB250" s="24">
        <f t="shared" si="142"/>
        <v>476799.68</v>
      </c>
      <c r="AC250" s="38">
        <f t="shared" si="143"/>
        <v>2986271.68</v>
      </c>
      <c r="AD250" s="36">
        <v>2240600</v>
      </c>
      <c r="AE250" s="24">
        <f t="shared" si="144"/>
        <v>425714</v>
      </c>
      <c r="AF250" s="25">
        <f t="shared" si="145"/>
        <v>2666314</v>
      </c>
      <c r="AH250" s="44">
        <f t="shared" ref="AH250:AH265" si="149">AVERAGE(V250,X250,AA250,AD250)</f>
        <v>2863193.0870588236</v>
      </c>
      <c r="AJ250" s="45">
        <f t="shared" si="147"/>
        <v>-0.18876195866666667</v>
      </c>
      <c r="AL250" s="5">
        <f t="shared" ref="AL250:AL265" si="150">+AT250-AW250</f>
        <v>2086146.0671233525</v>
      </c>
      <c r="AM250" s="5">
        <f t="shared" ref="AM250:AM265" si="151">+AT250+AW250</f>
        <v>3640240.1069942946</v>
      </c>
      <c r="AN250" s="5" t="str">
        <f t="shared" ref="AN250:AN265" si="152">IF(AND(V250&gt;$AL250,V250&lt;$AM250),V250,"")</f>
        <v/>
      </c>
      <c r="AO250" s="5">
        <f t="shared" ref="AO250:AO265" si="153">IF(AND(X250&gt;$AL250,X250&lt;$AM250),X250,"")</f>
        <v>2710229.76</v>
      </c>
      <c r="AP250" s="5">
        <f t="shared" ref="AP250:AP265" si="154">IF(AND(AA250&gt;$AL250,AA250&lt;$AM250),AA250,"")</f>
        <v>2509472</v>
      </c>
      <c r="AQ250" s="5">
        <f t="shared" ref="AQ250:AQ265" si="155">IF(AND(AD250&gt;$AL250,AD250&lt;$AM250),AD250,"")</f>
        <v>2240600</v>
      </c>
      <c r="AS250" s="39">
        <f t="shared" ref="AS250:AS265" si="156">MIN(AN250:AQ250)</f>
        <v>2240600</v>
      </c>
      <c r="AT250" s="5">
        <f t="shared" ref="AT250:AT265" si="157">AVERAGE(V250,X250,AA250,AD250)</f>
        <v>2863193.0870588236</v>
      </c>
      <c r="AU250" s="5">
        <f t="shared" ref="AU250:AU265" si="158">MIN(V250,X250,AA250,AD250)</f>
        <v>2240600</v>
      </c>
      <c r="AV250" s="5">
        <f t="shared" ref="AV250:AV265" si="159">GEOMEAN(V250,X250,AA250,AD250)</f>
        <v>2792856.5549603589</v>
      </c>
      <c r="AW250" s="5">
        <f t="shared" ref="AW250:AW265" si="160">STDEVA(V250,X250,AA250,AD250)</f>
        <v>777047.01993547101</v>
      </c>
      <c r="AX250" s="51">
        <f t="shared" ref="AX250:AX265" si="161">+AW250/AT250</f>
        <v>0.27139176308003804</v>
      </c>
      <c r="AZ250" s="39">
        <f t="shared" ref="AZ250:AZ265" si="162">ROUND(AV250,0)</f>
        <v>2792857</v>
      </c>
      <c r="BA250" s="5">
        <f t="shared" ref="BA250:BA265" si="163">ROUND((AZ250*19/100),0)</f>
        <v>530643</v>
      </c>
      <c r="BB250" s="40">
        <f t="shared" ref="BB250:BB265" si="164">+BA250+AZ250</f>
        <v>3323500</v>
      </c>
    </row>
    <row r="251" spans="1:54" ht="30" customHeight="1" x14ac:dyDescent="0.25">
      <c r="A251" s="7">
        <v>249</v>
      </c>
      <c r="B251" s="9" t="s">
        <v>254</v>
      </c>
      <c r="C251" s="1" t="s">
        <v>89</v>
      </c>
      <c r="D251" s="13"/>
      <c r="E251" s="28">
        <v>0</v>
      </c>
      <c r="F251" s="26">
        <f t="shared" si="132"/>
        <v>0</v>
      </c>
      <c r="G251" s="27">
        <f t="shared" si="133"/>
        <v>0</v>
      </c>
      <c r="H251" s="18"/>
      <c r="I251" s="29">
        <v>0</v>
      </c>
      <c r="J251" s="11">
        <f t="shared" si="134"/>
        <v>0</v>
      </c>
      <c r="K251" s="19">
        <f t="shared" si="135"/>
        <v>0</v>
      </c>
      <c r="L251" s="18"/>
      <c r="M251" s="29">
        <v>0</v>
      </c>
      <c r="N251" s="11">
        <f t="shared" si="136"/>
        <v>0</v>
      </c>
      <c r="O251" s="19">
        <f t="shared" si="137"/>
        <v>0</v>
      </c>
      <c r="P251" s="20"/>
      <c r="Q251" s="23">
        <f t="shared" si="146"/>
        <v>0</v>
      </c>
      <c r="R251" s="24">
        <f t="shared" si="138"/>
        <v>0</v>
      </c>
      <c r="S251" s="33">
        <f t="shared" si="139"/>
        <v>0</v>
      </c>
      <c r="T251" s="41"/>
      <c r="U251" s="43">
        <v>90957.983193277309</v>
      </c>
      <c r="V251" s="42">
        <f t="shared" si="148"/>
        <v>102891.67058823528</v>
      </c>
      <c r="W251" s="35"/>
      <c r="X251" s="36">
        <v>210228.48000000001</v>
      </c>
      <c r="Y251" s="24">
        <f t="shared" si="140"/>
        <v>39943.411200000002</v>
      </c>
      <c r="Z251" s="25">
        <f t="shared" si="141"/>
        <v>250171.89120000001</v>
      </c>
      <c r="AA251" s="37">
        <v>194656</v>
      </c>
      <c r="AB251" s="24">
        <f t="shared" si="142"/>
        <v>36984.639999999999</v>
      </c>
      <c r="AC251" s="38">
        <f t="shared" si="143"/>
        <v>231640.64</v>
      </c>
      <c r="AD251" s="36">
        <v>173800</v>
      </c>
      <c r="AE251" s="24">
        <f t="shared" si="144"/>
        <v>33022</v>
      </c>
      <c r="AF251" s="25">
        <f t="shared" si="145"/>
        <v>206822</v>
      </c>
      <c r="AH251" s="44">
        <f t="shared" si="149"/>
        <v>170394.03764705884</v>
      </c>
      <c r="AJ251" s="45">
        <f t="shared" si="147"/>
        <v>0.87332691056910594</v>
      </c>
      <c r="AL251" s="5">
        <f t="shared" si="150"/>
        <v>122982.3803151357</v>
      </c>
      <c r="AM251" s="5">
        <f t="shared" si="151"/>
        <v>217805.69497898198</v>
      </c>
      <c r="AN251" s="5" t="str">
        <f t="shared" si="152"/>
        <v/>
      </c>
      <c r="AO251" s="5">
        <f t="shared" si="153"/>
        <v>210228.48000000001</v>
      </c>
      <c r="AP251" s="5">
        <f t="shared" si="154"/>
        <v>194656</v>
      </c>
      <c r="AQ251" s="5">
        <f t="shared" si="155"/>
        <v>173800</v>
      </c>
      <c r="AS251" s="39">
        <f t="shared" si="156"/>
        <v>173800</v>
      </c>
      <c r="AT251" s="5">
        <f t="shared" si="157"/>
        <v>170394.03764705884</v>
      </c>
      <c r="AU251" s="5">
        <f t="shared" si="158"/>
        <v>102891.67058823528</v>
      </c>
      <c r="AV251" s="5">
        <f t="shared" si="159"/>
        <v>164474.03006315269</v>
      </c>
      <c r="AW251" s="5">
        <f t="shared" si="160"/>
        <v>47411.657331923147</v>
      </c>
      <c r="AX251" s="51">
        <f t="shared" si="161"/>
        <v>0.27824716161799057</v>
      </c>
      <c r="AZ251" s="39">
        <f t="shared" si="162"/>
        <v>164474</v>
      </c>
      <c r="BA251" s="5">
        <f t="shared" si="163"/>
        <v>31250</v>
      </c>
      <c r="BB251" s="40">
        <f t="shared" si="164"/>
        <v>195724</v>
      </c>
    </row>
    <row r="252" spans="1:54" ht="30" customHeight="1" x14ac:dyDescent="0.25">
      <c r="A252" s="7">
        <v>250</v>
      </c>
      <c r="B252" s="9" t="s">
        <v>255</v>
      </c>
      <c r="C252" s="1" t="s">
        <v>2</v>
      </c>
      <c r="D252" s="13"/>
      <c r="E252" s="28">
        <v>0</v>
      </c>
      <c r="F252" s="26">
        <f t="shared" si="132"/>
        <v>0</v>
      </c>
      <c r="G252" s="27">
        <f t="shared" si="133"/>
        <v>0</v>
      </c>
      <c r="H252" s="18"/>
      <c r="I252" s="29">
        <v>0</v>
      </c>
      <c r="J252" s="11">
        <f t="shared" si="134"/>
        <v>0</v>
      </c>
      <c r="K252" s="19">
        <f t="shared" si="135"/>
        <v>0</v>
      </c>
      <c r="L252" s="18"/>
      <c r="M252" s="29">
        <v>0</v>
      </c>
      <c r="N252" s="11">
        <f t="shared" si="136"/>
        <v>0</v>
      </c>
      <c r="O252" s="19">
        <f t="shared" si="137"/>
        <v>0</v>
      </c>
      <c r="P252" s="20"/>
      <c r="Q252" s="23">
        <f t="shared" si="146"/>
        <v>0</v>
      </c>
      <c r="R252" s="24">
        <f t="shared" si="138"/>
        <v>0</v>
      </c>
      <c r="S252" s="33">
        <f t="shared" si="139"/>
        <v>0</v>
      </c>
      <c r="T252" s="41"/>
      <c r="U252" s="43">
        <v>105042.01680672269</v>
      </c>
      <c r="V252" s="42">
        <f t="shared" si="148"/>
        <v>118823.52941176471</v>
      </c>
      <c r="W252" s="35"/>
      <c r="X252" s="36">
        <v>77172.479999999996</v>
      </c>
      <c r="Y252" s="24">
        <f t="shared" si="140"/>
        <v>14662.771199999999</v>
      </c>
      <c r="Z252" s="25">
        <f t="shared" si="141"/>
        <v>91835.251199999999</v>
      </c>
      <c r="AA252" s="37">
        <v>71456</v>
      </c>
      <c r="AB252" s="24">
        <f t="shared" si="142"/>
        <v>13576.64</v>
      </c>
      <c r="AC252" s="38">
        <f t="shared" si="143"/>
        <v>85032.639999999999</v>
      </c>
      <c r="AD252" s="36">
        <v>63800</v>
      </c>
      <c r="AE252" s="24">
        <f t="shared" si="144"/>
        <v>12122</v>
      </c>
      <c r="AF252" s="25">
        <f t="shared" si="145"/>
        <v>75922</v>
      </c>
      <c r="AH252" s="44">
        <f t="shared" si="149"/>
        <v>82813.00235294117</v>
      </c>
      <c r="AJ252" s="45">
        <f t="shared" si="147"/>
        <v>-0.21162021760000008</v>
      </c>
      <c r="AL252" s="5">
        <f t="shared" si="150"/>
        <v>58188.831893912153</v>
      </c>
      <c r="AM252" s="5">
        <f t="shared" si="151"/>
        <v>107437.17281197019</v>
      </c>
      <c r="AN252" s="5" t="str">
        <f t="shared" si="152"/>
        <v/>
      </c>
      <c r="AO252" s="5">
        <f t="shared" si="153"/>
        <v>77172.479999999996</v>
      </c>
      <c r="AP252" s="5">
        <f t="shared" si="154"/>
        <v>71456</v>
      </c>
      <c r="AQ252" s="5">
        <f t="shared" si="155"/>
        <v>63800</v>
      </c>
      <c r="AS252" s="39">
        <f t="shared" si="156"/>
        <v>63800</v>
      </c>
      <c r="AT252" s="5">
        <f t="shared" si="157"/>
        <v>82813.00235294117</v>
      </c>
      <c r="AU252" s="5">
        <f t="shared" si="158"/>
        <v>63800</v>
      </c>
      <c r="AV252" s="5">
        <f t="shared" si="159"/>
        <v>80409.261093815803</v>
      </c>
      <c r="AW252" s="5">
        <f t="shared" si="160"/>
        <v>24624.170459029017</v>
      </c>
      <c r="AX252" s="51">
        <f t="shared" si="161"/>
        <v>0.29734666971839924</v>
      </c>
      <c r="AZ252" s="39">
        <f t="shared" si="162"/>
        <v>80409</v>
      </c>
      <c r="BA252" s="5">
        <f t="shared" si="163"/>
        <v>15278</v>
      </c>
      <c r="BB252" s="40">
        <f t="shared" si="164"/>
        <v>95687</v>
      </c>
    </row>
    <row r="253" spans="1:54" ht="30" customHeight="1" x14ac:dyDescent="0.25">
      <c r="A253" s="7">
        <v>251</v>
      </c>
      <c r="B253" s="9" t="s">
        <v>256</v>
      </c>
      <c r="C253" s="1" t="s">
        <v>2</v>
      </c>
      <c r="D253" s="13"/>
      <c r="E253" s="28">
        <v>0</v>
      </c>
      <c r="F253" s="26">
        <f t="shared" si="132"/>
        <v>0</v>
      </c>
      <c r="G253" s="27">
        <f t="shared" si="133"/>
        <v>0</v>
      </c>
      <c r="H253" s="18"/>
      <c r="I253" s="29">
        <v>0</v>
      </c>
      <c r="J253" s="11">
        <f t="shared" si="134"/>
        <v>0</v>
      </c>
      <c r="K253" s="19">
        <f t="shared" si="135"/>
        <v>0</v>
      </c>
      <c r="L253" s="18"/>
      <c r="M253" s="29">
        <v>0</v>
      </c>
      <c r="N253" s="11">
        <f t="shared" si="136"/>
        <v>0</v>
      </c>
      <c r="O253" s="19">
        <f t="shared" si="137"/>
        <v>0</v>
      </c>
      <c r="P253" s="20"/>
      <c r="Q253" s="23">
        <f t="shared" si="146"/>
        <v>0</v>
      </c>
      <c r="R253" s="24">
        <f t="shared" si="138"/>
        <v>0</v>
      </c>
      <c r="S253" s="33">
        <f t="shared" si="139"/>
        <v>0</v>
      </c>
      <c r="T253" s="41"/>
      <c r="U253" s="43">
        <v>57226.89075630252</v>
      </c>
      <c r="V253" s="42">
        <f t="shared" si="148"/>
        <v>64735.058823529413</v>
      </c>
      <c r="W253" s="35"/>
      <c r="X253" s="36">
        <v>363363.84000000003</v>
      </c>
      <c r="Y253" s="24">
        <f t="shared" si="140"/>
        <v>69039.129600000015</v>
      </c>
      <c r="Z253" s="25">
        <f t="shared" si="141"/>
        <v>432402.96960000007</v>
      </c>
      <c r="AA253" s="37">
        <v>336448</v>
      </c>
      <c r="AB253" s="24">
        <f t="shared" si="142"/>
        <v>63925.120000000003</v>
      </c>
      <c r="AC253" s="38">
        <f t="shared" si="143"/>
        <v>400373.12</v>
      </c>
      <c r="AD253" s="36">
        <v>300400</v>
      </c>
      <c r="AE253" s="24">
        <f t="shared" si="144"/>
        <v>57076</v>
      </c>
      <c r="AF253" s="25">
        <f t="shared" si="145"/>
        <v>357476</v>
      </c>
      <c r="AH253" s="44">
        <f t="shared" si="149"/>
        <v>266236.72470588237</v>
      </c>
      <c r="AJ253" s="45">
        <f t="shared" si="147"/>
        <v>3.652301063142438</v>
      </c>
      <c r="AL253" s="5">
        <f t="shared" si="150"/>
        <v>129448.14034304375</v>
      </c>
      <c r="AM253" s="5">
        <f t="shared" si="151"/>
        <v>403025.30906872102</v>
      </c>
      <c r="AN253" s="5" t="str">
        <f t="shared" si="152"/>
        <v/>
      </c>
      <c r="AO253" s="5">
        <f t="shared" si="153"/>
        <v>363363.84000000003</v>
      </c>
      <c r="AP253" s="5">
        <f t="shared" si="154"/>
        <v>336448</v>
      </c>
      <c r="AQ253" s="5">
        <f t="shared" si="155"/>
        <v>300400</v>
      </c>
      <c r="AS253" s="39">
        <f t="shared" si="156"/>
        <v>300400</v>
      </c>
      <c r="AT253" s="5">
        <f t="shared" si="157"/>
        <v>266236.72470588237</v>
      </c>
      <c r="AU253" s="5">
        <f t="shared" si="158"/>
        <v>64735.058823529413</v>
      </c>
      <c r="AV253" s="5">
        <f t="shared" si="159"/>
        <v>220813.07373426584</v>
      </c>
      <c r="AW253" s="5">
        <f t="shared" si="160"/>
        <v>136788.58436283862</v>
      </c>
      <c r="AX253" s="51">
        <f t="shared" si="161"/>
        <v>0.51378555875021381</v>
      </c>
      <c r="AZ253" s="39">
        <f t="shared" si="162"/>
        <v>220813</v>
      </c>
      <c r="BA253" s="5">
        <f t="shared" si="163"/>
        <v>41954</v>
      </c>
      <c r="BB253" s="40">
        <f t="shared" si="164"/>
        <v>262767</v>
      </c>
    </row>
    <row r="254" spans="1:54" ht="30" customHeight="1" x14ac:dyDescent="0.25">
      <c r="A254" s="7">
        <v>252</v>
      </c>
      <c r="B254" s="9" t="s">
        <v>257</v>
      </c>
      <c r="C254" s="1" t="s">
        <v>2</v>
      </c>
      <c r="D254" s="13"/>
      <c r="E254" s="28">
        <v>0</v>
      </c>
      <c r="F254" s="26">
        <f t="shared" si="132"/>
        <v>0</v>
      </c>
      <c r="G254" s="27">
        <f t="shared" si="133"/>
        <v>0</v>
      </c>
      <c r="H254" s="18"/>
      <c r="I254" s="29">
        <v>0</v>
      </c>
      <c r="J254" s="11">
        <f t="shared" si="134"/>
        <v>0</v>
      </c>
      <c r="K254" s="19">
        <f t="shared" si="135"/>
        <v>0</v>
      </c>
      <c r="L254" s="18"/>
      <c r="M254" s="29">
        <v>0</v>
      </c>
      <c r="N254" s="11">
        <f t="shared" si="136"/>
        <v>0</v>
      </c>
      <c r="O254" s="19">
        <f t="shared" si="137"/>
        <v>0</v>
      </c>
      <c r="P254" s="20"/>
      <c r="Q254" s="23">
        <f t="shared" si="146"/>
        <v>0</v>
      </c>
      <c r="R254" s="24">
        <f t="shared" si="138"/>
        <v>0</v>
      </c>
      <c r="S254" s="33">
        <f t="shared" si="139"/>
        <v>0</v>
      </c>
      <c r="T254" s="41"/>
      <c r="U254" s="43">
        <v>10336.134453781513</v>
      </c>
      <c r="V254" s="42">
        <f t="shared" si="148"/>
        <v>11692.235294117647</v>
      </c>
      <c r="W254" s="35"/>
      <c r="X254" s="36">
        <v>57818.879999999997</v>
      </c>
      <c r="Y254" s="24">
        <f t="shared" si="140"/>
        <v>10985.5872</v>
      </c>
      <c r="Z254" s="25">
        <f t="shared" si="141"/>
        <v>68804.467199999999</v>
      </c>
      <c r="AA254" s="37">
        <v>53536</v>
      </c>
      <c r="AB254" s="24">
        <f t="shared" si="142"/>
        <v>10171.84</v>
      </c>
      <c r="AC254" s="38">
        <f t="shared" si="143"/>
        <v>63707.839999999997</v>
      </c>
      <c r="AD254" s="36">
        <v>47800</v>
      </c>
      <c r="AE254" s="24">
        <f t="shared" si="144"/>
        <v>9082</v>
      </c>
      <c r="AF254" s="25">
        <f t="shared" si="145"/>
        <v>56882</v>
      </c>
      <c r="AH254" s="44">
        <f t="shared" si="149"/>
        <v>42711.778823529414</v>
      </c>
      <c r="AJ254" s="45">
        <f t="shared" si="147"/>
        <v>3.1322777886178863</v>
      </c>
      <c r="AL254" s="5">
        <f t="shared" si="150"/>
        <v>21628.686501742046</v>
      </c>
      <c r="AM254" s="5">
        <f t="shared" si="151"/>
        <v>63794.871145316778</v>
      </c>
      <c r="AN254" s="5" t="str">
        <f t="shared" si="152"/>
        <v/>
      </c>
      <c r="AO254" s="5">
        <f t="shared" si="153"/>
        <v>57818.879999999997</v>
      </c>
      <c r="AP254" s="5">
        <f t="shared" si="154"/>
        <v>53536</v>
      </c>
      <c r="AQ254" s="5">
        <f t="shared" si="155"/>
        <v>47800</v>
      </c>
      <c r="AS254" s="39">
        <f t="shared" si="156"/>
        <v>47800</v>
      </c>
      <c r="AT254" s="5">
        <f t="shared" si="157"/>
        <v>42711.778823529414</v>
      </c>
      <c r="AU254" s="5">
        <f t="shared" si="158"/>
        <v>11692.235294117647</v>
      </c>
      <c r="AV254" s="5">
        <f t="shared" si="159"/>
        <v>36266.885343018301</v>
      </c>
      <c r="AW254" s="5">
        <f t="shared" si="160"/>
        <v>21083.092321787368</v>
      </c>
      <c r="AX254" s="51">
        <f t="shared" si="161"/>
        <v>0.49361307120678716</v>
      </c>
      <c r="AZ254" s="39">
        <f t="shared" si="162"/>
        <v>36267</v>
      </c>
      <c r="BA254" s="5">
        <f t="shared" si="163"/>
        <v>6891</v>
      </c>
      <c r="BB254" s="40">
        <f t="shared" si="164"/>
        <v>43158</v>
      </c>
    </row>
    <row r="255" spans="1:54" ht="30" customHeight="1" x14ac:dyDescent="0.25">
      <c r="A255" s="7">
        <v>253</v>
      </c>
      <c r="B255" s="9" t="s">
        <v>258</v>
      </c>
      <c r="C255" s="1" t="s">
        <v>2</v>
      </c>
      <c r="D255" s="13"/>
      <c r="E255" s="28">
        <v>0</v>
      </c>
      <c r="F255" s="26">
        <f t="shared" si="132"/>
        <v>0</v>
      </c>
      <c r="G255" s="27">
        <f t="shared" si="133"/>
        <v>0</v>
      </c>
      <c r="H255" s="18"/>
      <c r="I255" s="29">
        <v>0</v>
      </c>
      <c r="J255" s="11">
        <f t="shared" si="134"/>
        <v>0</v>
      </c>
      <c r="K255" s="19">
        <f t="shared" si="135"/>
        <v>0</v>
      </c>
      <c r="L255" s="18"/>
      <c r="M255" s="29">
        <v>0</v>
      </c>
      <c r="N255" s="11">
        <f t="shared" si="136"/>
        <v>0</v>
      </c>
      <c r="O255" s="19">
        <f t="shared" si="137"/>
        <v>0</v>
      </c>
      <c r="P255" s="20"/>
      <c r="Q255" s="23">
        <f t="shared" si="146"/>
        <v>0</v>
      </c>
      <c r="R255" s="24">
        <f t="shared" si="138"/>
        <v>0</v>
      </c>
      <c r="S255" s="33">
        <f t="shared" si="139"/>
        <v>0</v>
      </c>
      <c r="T255" s="41"/>
      <c r="U255" s="43">
        <v>27428.571428571431</v>
      </c>
      <c r="V255" s="42">
        <f t="shared" si="148"/>
        <v>31027.200000000001</v>
      </c>
      <c r="W255" s="35"/>
      <c r="X255" s="36">
        <v>299013.12</v>
      </c>
      <c r="Y255" s="24">
        <f t="shared" si="140"/>
        <v>56812.4928</v>
      </c>
      <c r="Z255" s="25">
        <f t="shared" si="141"/>
        <v>355825.6128</v>
      </c>
      <c r="AA255" s="37">
        <v>276864</v>
      </c>
      <c r="AB255" s="24">
        <f t="shared" si="142"/>
        <v>52604.160000000003</v>
      </c>
      <c r="AC255" s="38">
        <f t="shared" si="143"/>
        <v>329468.16000000003</v>
      </c>
      <c r="AD255" s="36">
        <v>247200</v>
      </c>
      <c r="AE255" s="24">
        <f t="shared" si="144"/>
        <v>46968</v>
      </c>
      <c r="AF255" s="25">
        <f t="shared" si="145"/>
        <v>294168</v>
      </c>
      <c r="AH255" s="44">
        <f t="shared" si="149"/>
        <v>213526.08000000002</v>
      </c>
      <c r="AJ255" s="45">
        <f t="shared" si="147"/>
        <v>6.7848050000000004</v>
      </c>
      <c r="AL255" s="5">
        <f t="shared" si="150"/>
        <v>90022.368574919383</v>
      </c>
      <c r="AM255" s="5">
        <f t="shared" si="151"/>
        <v>337029.79142508062</v>
      </c>
      <c r="AN255" s="5" t="str">
        <f t="shared" si="152"/>
        <v/>
      </c>
      <c r="AO255" s="5">
        <f t="shared" si="153"/>
        <v>299013.12</v>
      </c>
      <c r="AP255" s="5">
        <f t="shared" si="154"/>
        <v>276864</v>
      </c>
      <c r="AQ255" s="5">
        <f t="shared" si="155"/>
        <v>247200</v>
      </c>
      <c r="AS255" s="39">
        <f t="shared" si="156"/>
        <v>247200</v>
      </c>
      <c r="AT255" s="5">
        <f t="shared" si="157"/>
        <v>213526.08000000002</v>
      </c>
      <c r="AU255" s="5">
        <f t="shared" si="158"/>
        <v>31027.200000000001</v>
      </c>
      <c r="AV255" s="5">
        <f t="shared" si="159"/>
        <v>158740.20846474596</v>
      </c>
      <c r="AW255" s="5">
        <f t="shared" si="160"/>
        <v>123503.71142508063</v>
      </c>
      <c r="AX255" s="51">
        <f t="shared" si="161"/>
        <v>0.57840106194559759</v>
      </c>
      <c r="AZ255" s="39">
        <f t="shared" si="162"/>
        <v>158740</v>
      </c>
      <c r="BA255" s="5">
        <f t="shared" si="163"/>
        <v>30161</v>
      </c>
      <c r="BB255" s="40">
        <f t="shared" si="164"/>
        <v>188901</v>
      </c>
    </row>
    <row r="256" spans="1:54" ht="30" customHeight="1" x14ac:dyDescent="0.25">
      <c r="A256" s="7">
        <v>254</v>
      </c>
      <c r="B256" s="9" t="s">
        <v>259</v>
      </c>
      <c r="C256" s="1" t="s">
        <v>2</v>
      </c>
      <c r="D256" s="13"/>
      <c r="E256" s="28">
        <v>0</v>
      </c>
      <c r="F256" s="26">
        <f t="shared" si="132"/>
        <v>0</v>
      </c>
      <c r="G256" s="27">
        <f t="shared" si="133"/>
        <v>0</v>
      </c>
      <c r="H256" s="18"/>
      <c r="I256" s="29">
        <v>0</v>
      </c>
      <c r="J256" s="11">
        <f t="shared" si="134"/>
        <v>0</v>
      </c>
      <c r="K256" s="19">
        <f t="shared" si="135"/>
        <v>0</v>
      </c>
      <c r="L256" s="18"/>
      <c r="M256" s="29">
        <v>0</v>
      </c>
      <c r="N256" s="11">
        <f t="shared" si="136"/>
        <v>0</v>
      </c>
      <c r="O256" s="19">
        <f t="shared" si="137"/>
        <v>0</v>
      </c>
      <c r="P256" s="20"/>
      <c r="Q256" s="23">
        <f t="shared" si="146"/>
        <v>0</v>
      </c>
      <c r="R256" s="24">
        <f t="shared" si="138"/>
        <v>0</v>
      </c>
      <c r="S256" s="33">
        <f t="shared" si="139"/>
        <v>0</v>
      </c>
      <c r="T256" s="41"/>
      <c r="U256" s="43">
        <v>100840.33613445378</v>
      </c>
      <c r="V256" s="42">
        <f t="shared" si="148"/>
        <v>114070.58823529413</v>
      </c>
      <c r="W256" s="35"/>
      <c r="X256" s="36">
        <v>193052.16</v>
      </c>
      <c r="Y256" s="24">
        <f t="shared" si="140"/>
        <v>36679.910400000001</v>
      </c>
      <c r="Z256" s="25">
        <f t="shared" si="141"/>
        <v>229732.0704</v>
      </c>
      <c r="AA256" s="37">
        <v>178752</v>
      </c>
      <c r="AB256" s="24">
        <f t="shared" si="142"/>
        <v>33962.879999999997</v>
      </c>
      <c r="AC256" s="38">
        <f t="shared" si="143"/>
        <v>212714.88</v>
      </c>
      <c r="AD256" s="36">
        <v>159600</v>
      </c>
      <c r="AE256" s="24">
        <f t="shared" si="144"/>
        <v>30324</v>
      </c>
      <c r="AF256" s="25">
        <f t="shared" si="145"/>
        <v>189924</v>
      </c>
      <c r="AH256" s="44">
        <f t="shared" si="149"/>
        <v>161368.68705882353</v>
      </c>
      <c r="AJ256" s="45">
        <f t="shared" si="147"/>
        <v>0.60023947999999994</v>
      </c>
      <c r="AL256" s="5">
        <f t="shared" si="150"/>
        <v>126987.19769483802</v>
      </c>
      <c r="AM256" s="5">
        <f t="shared" si="151"/>
        <v>195750.17642280905</v>
      </c>
      <c r="AN256" s="5" t="str">
        <f t="shared" si="152"/>
        <v/>
      </c>
      <c r="AO256" s="5">
        <f t="shared" si="153"/>
        <v>193052.16</v>
      </c>
      <c r="AP256" s="5">
        <f t="shared" si="154"/>
        <v>178752</v>
      </c>
      <c r="AQ256" s="5">
        <f t="shared" si="155"/>
        <v>159600</v>
      </c>
      <c r="AS256" s="39">
        <f t="shared" si="156"/>
        <v>159600</v>
      </c>
      <c r="AT256" s="5">
        <f t="shared" si="157"/>
        <v>161368.68705882353</v>
      </c>
      <c r="AU256" s="5">
        <f t="shared" si="158"/>
        <v>114070.58823529413</v>
      </c>
      <c r="AV256" s="5">
        <f t="shared" si="159"/>
        <v>158318.99916107111</v>
      </c>
      <c r="AW256" s="5">
        <f t="shared" si="160"/>
        <v>34381.489363985515</v>
      </c>
      <c r="AX256" s="51">
        <f t="shared" si="161"/>
        <v>0.213061715941535</v>
      </c>
      <c r="AZ256" s="39">
        <f t="shared" si="162"/>
        <v>158319</v>
      </c>
      <c r="BA256" s="5">
        <f t="shared" si="163"/>
        <v>30081</v>
      </c>
      <c r="BB256" s="40">
        <f t="shared" si="164"/>
        <v>188400</v>
      </c>
    </row>
    <row r="257" spans="1:54" ht="30" customHeight="1" x14ac:dyDescent="0.25">
      <c r="A257" s="7">
        <v>255</v>
      </c>
      <c r="B257" s="9" t="s">
        <v>260</v>
      </c>
      <c r="C257" s="1" t="s">
        <v>2</v>
      </c>
      <c r="D257" s="13"/>
      <c r="E257" s="28">
        <v>0</v>
      </c>
      <c r="F257" s="26">
        <f t="shared" si="132"/>
        <v>0</v>
      </c>
      <c r="G257" s="27">
        <f t="shared" si="133"/>
        <v>0</v>
      </c>
      <c r="H257" s="18"/>
      <c r="I257" s="29">
        <v>0</v>
      </c>
      <c r="J257" s="11">
        <f t="shared" si="134"/>
        <v>0</v>
      </c>
      <c r="K257" s="19">
        <f t="shared" si="135"/>
        <v>0</v>
      </c>
      <c r="L257" s="18"/>
      <c r="M257" s="29">
        <v>0</v>
      </c>
      <c r="N257" s="11">
        <f t="shared" si="136"/>
        <v>0</v>
      </c>
      <c r="O257" s="19">
        <f t="shared" si="137"/>
        <v>0</v>
      </c>
      <c r="P257" s="20"/>
      <c r="Q257" s="23">
        <f t="shared" si="146"/>
        <v>0</v>
      </c>
      <c r="R257" s="24">
        <f t="shared" si="138"/>
        <v>0</v>
      </c>
      <c r="S257" s="33">
        <f t="shared" si="139"/>
        <v>0</v>
      </c>
      <c r="T257" s="41"/>
      <c r="U257" s="43">
        <v>105042.01680672269</v>
      </c>
      <c r="V257" s="42">
        <f t="shared" si="148"/>
        <v>118823.52941176471</v>
      </c>
      <c r="W257" s="35"/>
      <c r="X257" s="36">
        <v>196439.04000000001</v>
      </c>
      <c r="Y257" s="24">
        <f t="shared" si="140"/>
        <v>37323.417600000001</v>
      </c>
      <c r="Z257" s="25">
        <f t="shared" si="141"/>
        <v>233762.45760000002</v>
      </c>
      <c r="AA257" s="37">
        <v>181888</v>
      </c>
      <c r="AB257" s="24">
        <f t="shared" si="142"/>
        <v>34558.720000000001</v>
      </c>
      <c r="AC257" s="38">
        <f t="shared" si="143"/>
        <v>216446.72</v>
      </c>
      <c r="AD257" s="36">
        <v>162400</v>
      </c>
      <c r="AE257" s="24">
        <f t="shared" si="144"/>
        <v>30856</v>
      </c>
      <c r="AF257" s="25">
        <f t="shared" si="145"/>
        <v>193256</v>
      </c>
      <c r="AH257" s="44">
        <f t="shared" si="149"/>
        <v>164887.64235294118</v>
      </c>
      <c r="AJ257" s="45">
        <f t="shared" si="147"/>
        <v>0.56973035520000004</v>
      </c>
      <c r="AL257" s="5">
        <f t="shared" si="150"/>
        <v>131160.33531969617</v>
      </c>
      <c r="AM257" s="5">
        <f t="shared" si="151"/>
        <v>198614.9493861862</v>
      </c>
      <c r="AN257" s="5" t="str">
        <f t="shared" si="152"/>
        <v/>
      </c>
      <c r="AO257" s="5">
        <f t="shared" si="153"/>
        <v>196439.04000000001</v>
      </c>
      <c r="AP257" s="5">
        <f t="shared" si="154"/>
        <v>181888</v>
      </c>
      <c r="AQ257" s="5">
        <f t="shared" si="155"/>
        <v>162400</v>
      </c>
      <c r="AS257" s="39">
        <f t="shared" si="156"/>
        <v>162400</v>
      </c>
      <c r="AT257" s="5">
        <f t="shared" si="157"/>
        <v>164887.64235294118</v>
      </c>
      <c r="AU257" s="5">
        <f t="shared" si="158"/>
        <v>118823.52941176471</v>
      </c>
      <c r="AV257" s="5">
        <f t="shared" si="159"/>
        <v>162042.92760045041</v>
      </c>
      <c r="AW257" s="5">
        <f t="shared" si="160"/>
        <v>33727.307033245001</v>
      </c>
      <c r="AX257" s="51">
        <f t="shared" si="161"/>
        <v>0.20454720894760486</v>
      </c>
      <c r="AZ257" s="39">
        <f t="shared" si="162"/>
        <v>162043</v>
      </c>
      <c r="BA257" s="5">
        <f t="shared" si="163"/>
        <v>30788</v>
      </c>
      <c r="BB257" s="40">
        <f t="shared" si="164"/>
        <v>192831</v>
      </c>
    </row>
    <row r="258" spans="1:54" ht="30" customHeight="1" x14ac:dyDescent="0.25">
      <c r="A258" s="7">
        <v>256</v>
      </c>
      <c r="B258" s="9" t="s">
        <v>261</v>
      </c>
      <c r="C258" s="1" t="s">
        <v>2</v>
      </c>
      <c r="D258" s="13"/>
      <c r="E258" s="28">
        <v>0</v>
      </c>
      <c r="F258" s="26">
        <f t="shared" si="132"/>
        <v>0</v>
      </c>
      <c r="G258" s="27">
        <f t="shared" si="133"/>
        <v>0</v>
      </c>
      <c r="H258" s="18"/>
      <c r="I258" s="29">
        <v>0</v>
      </c>
      <c r="J258" s="11">
        <f t="shared" si="134"/>
        <v>0</v>
      </c>
      <c r="K258" s="19">
        <f t="shared" si="135"/>
        <v>0</v>
      </c>
      <c r="L258" s="18"/>
      <c r="M258" s="29">
        <v>0</v>
      </c>
      <c r="N258" s="11">
        <f t="shared" si="136"/>
        <v>0</v>
      </c>
      <c r="O258" s="19">
        <f t="shared" si="137"/>
        <v>0</v>
      </c>
      <c r="P258" s="20"/>
      <c r="Q258" s="23">
        <f t="shared" si="146"/>
        <v>0</v>
      </c>
      <c r="R258" s="24">
        <f t="shared" si="138"/>
        <v>0</v>
      </c>
      <c r="S258" s="33">
        <f t="shared" si="139"/>
        <v>0</v>
      </c>
      <c r="T258" s="41"/>
      <c r="U258" s="43">
        <v>155462.18487394959</v>
      </c>
      <c r="V258" s="42">
        <f t="shared" si="148"/>
        <v>175858.82352941178</v>
      </c>
      <c r="W258" s="35"/>
      <c r="X258" s="36">
        <v>339171.84000000003</v>
      </c>
      <c r="Y258" s="24">
        <f t="shared" si="140"/>
        <v>64442.649600000012</v>
      </c>
      <c r="Z258" s="25">
        <f t="shared" si="141"/>
        <v>403614.48960000003</v>
      </c>
      <c r="AA258" s="37">
        <v>314048</v>
      </c>
      <c r="AB258" s="24">
        <f t="shared" si="142"/>
        <v>59669.120000000003</v>
      </c>
      <c r="AC258" s="38">
        <f t="shared" si="143"/>
        <v>373717.12</v>
      </c>
      <c r="AD258" s="36">
        <v>280400</v>
      </c>
      <c r="AE258" s="24">
        <f t="shared" si="144"/>
        <v>53276</v>
      </c>
      <c r="AF258" s="25">
        <f t="shared" si="145"/>
        <v>333676</v>
      </c>
      <c r="AH258" s="44">
        <f t="shared" si="149"/>
        <v>277369.66588235297</v>
      </c>
      <c r="AJ258" s="45">
        <f t="shared" si="147"/>
        <v>0.78416163459459465</v>
      </c>
      <c r="AL258" s="5">
        <f t="shared" si="150"/>
        <v>205540.13862189668</v>
      </c>
      <c r="AM258" s="5">
        <f t="shared" si="151"/>
        <v>349199.19314280926</v>
      </c>
      <c r="AN258" s="5" t="str">
        <f t="shared" si="152"/>
        <v/>
      </c>
      <c r="AO258" s="5">
        <f t="shared" si="153"/>
        <v>339171.84000000003</v>
      </c>
      <c r="AP258" s="5">
        <f t="shared" si="154"/>
        <v>314048</v>
      </c>
      <c r="AQ258" s="5">
        <f t="shared" si="155"/>
        <v>280400</v>
      </c>
      <c r="AS258" s="39">
        <f t="shared" si="156"/>
        <v>280400</v>
      </c>
      <c r="AT258" s="5">
        <f t="shared" si="157"/>
        <v>277369.66588235297</v>
      </c>
      <c r="AU258" s="5">
        <f t="shared" si="158"/>
        <v>175858.82352941178</v>
      </c>
      <c r="AV258" s="5">
        <f t="shared" si="159"/>
        <v>269208.95241263683</v>
      </c>
      <c r="AW258" s="5">
        <f t="shared" si="160"/>
        <v>71829.527260456278</v>
      </c>
      <c r="AX258" s="51">
        <f t="shared" si="161"/>
        <v>0.25896677285151631</v>
      </c>
      <c r="AZ258" s="39">
        <f t="shared" si="162"/>
        <v>269209</v>
      </c>
      <c r="BA258" s="5">
        <f t="shared" si="163"/>
        <v>51150</v>
      </c>
      <c r="BB258" s="40">
        <f t="shared" si="164"/>
        <v>320359</v>
      </c>
    </row>
    <row r="259" spans="1:54" ht="30" customHeight="1" x14ac:dyDescent="0.25">
      <c r="A259" s="7">
        <v>257</v>
      </c>
      <c r="B259" s="9" t="s">
        <v>262</v>
      </c>
      <c r="C259" s="1" t="s">
        <v>2</v>
      </c>
      <c r="D259" s="13"/>
      <c r="E259" s="28">
        <v>0</v>
      </c>
      <c r="F259" s="26">
        <f t="shared" si="132"/>
        <v>0</v>
      </c>
      <c r="G259" s="27">
        <f t="shared" si="133"/>
        <v>0</v>
      </c>
      <c r="H259" s="18"/>
      <c r="I259" s="29">
        <v>0</v>
      </c>
      <c r="J259" s="11">
        <f t="shared" si="134"/>
        <v>0</v>
      </c>
      <c r="K259" s="19">
        <f t="shared" si="135"/>
        <v>0</v>
      </c>
      <c r="L259" s="18"/>
      <c r="M259" s="29">
        <v>0</v>
      </c>
      <c r="N259" s="11">
        <f t="shared" si="136"/>
        <v>0</v>
      </c>
      <c r="O259" s="19">
        <f t="shared" si="137"/>
        <v>0</v>
      </c>
      <c r="P259" s="20"/>
      <c r="Q259" s="23">
        <f t="shared" si="146"/>
        <v>0</v>
      </c>
      <c r="R259" s="24">
        <f t="shared" si="138"/>
        <v>0</v>
      </c>
      <c r="S259" s="33">
        <f t="shared" si="139"/>
        <v>0</v>
      </c>
      <c r="T259" s="41"/>
      <c r="U259" s="43">
        <v>358000</v>
      </c>
      <c r="V259" s="42">
        <f t="shared" si="148"/>
        <v>404969.6</v>
      </c>
      <c r="W259" s="35"/>
      <c r="X259" s="36">
        <v>1190609.28</v>
      </c>
      <c r="Y259" s="24">
        <f t="shared" si="140"/>
        <v>226215.76320000002</v>
      </c>
      <c r="Z259" s="25">
        <f t="shared" si="141"/>
        <v>1416825.0432</v>
      </c>
      <c r="AA259" s="37">
        <v>1102416</v>
      </c>
      <c r="AB259" s="24">
        <f t="shared" si="142"/>
        <v>209459.04</v>
      </c>
      <c r="AC259" s="38">
        <f t="shared" si="143"/>
        <v>1311875.04</v>
      </c>
      <c r="AD259" s="36">
        <v>984300</v>
      </c>
      <c r="AE259" s="24">
        <f t="shared" si="144"/>
        <v>187017</v>
      </c>
      <c r="AF259" s="25">
        <f t="shared" si="145"/>
        <v>1171317</v>
      </c>
      <c r="AH259" s="44">
        <f t="shared" si="149"/>
        <v>920573.72</v>
      </c>
      <c r="AJ259" s="45">
        <f t="shared" si="147"/>
        <v>1.5714349720670391</v>
      </c>
      <c r="AL259" s="5">
        <f t="shared" si="150"/>
        <v>566598.92533060303</v>
      </c>
      <c r="AM259" s="5">
        <f t="shared" si="151"/>
        <v>1274548.5146693969</v>
      </c>
      <c r="AN259" s="5" t="str">
        <f t="shared" si="152"/>
        <v/>
      </c>
      <c r="AO259" s="5">
        <f t="shared" si="153"/>
        <v>1190609.28</v>
      </c>
      <c r="AP259" s="5">
        <f t="shared" si="154"/>
        <v>1102416</v>
      </c>
      <c r="AQ259" s="5">
        <f t="shared" si="155"/>
        <v>984300</v>
      </c>
      <c r="AS259" s="39">
        <f t="shared" si="156"/>
        <v>984300</v>
      </c>
      <c r="AT259" s="5">
        <f t="shared" si="157"/>
        <v>920573.72</v>
      </c>
      <c r="AU259" s="5">
        <f t="shared" si="158"/>
        <v>404969.6</v>
      </c>
      <c r="AV259" s="5">
        <f t="shared" si="159"/>
        <v>850484.04325427604</v>
      </c>
      <c r="AW259" s="5">
        <f t="shared" si="160"/>
        <v>353974.79466939688</v>
      </c>
      <c r="AX259" s="51">
        <f t="shared" si="161"/>
        <v>0.38451542443488057</v>
      </c>
      <c r="AZ259" s="39">
        <f t="shared" si="162"/>
        <v>850484</v>
      </c>
      <c r="BA259" s="5">
        <f t="shared" si="163"/>
        <v>161592</v>
      </c>
      <c r="BB259" s="40">
        <f t="shared" si="164"/>
        <v>1012076</v>
      </c>
    </row>
    <row r="260" spans="1:54" ht="30" customHeight="1" x14ac:dyDescent="0.25">
      <c r="A260" s="7">
        <v>258</v>
      </c>
      <c r="B260" s="9" t="s">
        <v>263</v>
      </c>
      <c r="C260" s="1" t="s">
        <v>2</v>
      </c>
      <c r="D260" s="13"/>
      <c r="E260" s="28">
        <v>0</v>
      </c>
      <c r="F260" s="26">
        <f t="shared" si="132"/>
        <v>0</v>
      </c>
      <c r="G260" s="27">
        <f t="shared" si="133"/>
        <v>0</v>
      </c>
      <c r="H260" s="18"/>
      <c r="I260" s="29">
        <v>0</v>
      </c>
      <c r="J260" s="11">
        <f t="shared" si="134"/>
        <v>0</v>
      </c>
      <c r="K260" s="19">
        <f t="shared" si="135"/>
        <v>0</v>
      </c>
      <c r="L260" s="18"/>
      <c r="M260" s="29">
        <v>0</v>
      </c>
      <c r="N260" s="11">
        <f t="shared" si="136"/>
        <v>0</v>
      </c>
      <c r="O260" s="19">
        <f t="shared" si="137"/>
        <v>0</v>
      </c>
      <c r="P260" s="20"/>
      <c r="Q260" s="23">
        <f t="shared" si="146"/>
        <v>0</v>
      </c>
      <c r="R260" s="24">
        <f t="shared" si="138"/>
        <v>0</v>
      </c>
      <c r="S260" s="33">
        <f t="shared" si="139"/>
        <v>0</v>
      </c>
      <c r="T260" s="41"/>
      <c r="U260" s="43">
        <v>37647.058823529413</v>
      </c>
      <c r="V260" s="42">
        <f t="shared" si="148"/>
        <v>42586.352941176468</v>
      </c>
      <c r="W260" s="35"/>
      <c r="X260" s="36">
        <v>125556.48</v>
      </c>
      <c r="Y260" s="24">
        <f t="shared" si="140"/>
        <v>23855.731200000002</v>
      </c>
      <c r="Z260" s="25">
        <f t="shared" si="141"/>
        <v>149412.21119999999</v>
      </c>
      <c r="AA260" s="37">
        <v>116256</v>
      </c>
      <c r="AB260" s="24">
        <f t="shared" si="142"/>
        <v>22088.639999999999</v>
      </c>
      <c r="AC260" s="38">
        <f t="shared" si="143"/>
        <v>138344.64000000001</v>
      </c>
      <c r="AD260" s="36">
        <v>103800</v>
      </c>
      <c r="AE260" s="24">
        <f t="shared" si="144"/>
        <v>19722</v>
      </c>
      <c r="AF260" s="25">
        <f t="shared" si="145"/>
        <v>123522</v>
      </c>
      <c r="AH260" s="44">
        <f t="shared" si="149"/>
        <v>97049.708235294122</v>
      </c>
      <c r="AJ260" s="45">
        <f t="shared" si="147"/>
        <v>1.577882875</v>
      </c>
      <c r="AL260" s="5">
        <f t="shared" si="150"/>
        <v>59662.806836551164</v>
      </c>
      <c r="AM260" s="5">
        <f t="shared" si="151"/>
        <v>134436.60963403707</v>
      </c>
      <c r="AN260" s="5" t="str">
        <f t="shared" si="152"/>
        <v/>
      </c>
      <c r="AO260" s="5">
        <f t="shared" si="153"/>
        <v>125556.48</v>
      </c>
      <c r="AP260" s="5">
        <f t="shared" si="154"/>
        <v>116256</v>
      </c>
      <c r="AQ260" s="5">
        <f t="shared" si="155"/>
        <v>103800</v>
      </c>
      <c r="AS260" s="39">
        <f t="shared" si="156"/>
        <v>103800</v>
      </c>
      <c r="AT260" s="5">
        <f t="shared" si="157"/>
        <v>97049.708235294122</v>
      </c>
      <c r="AU260" s="5">
        <f t="shared" si="158"/>
        <v>42586.352941176468</v>
      </c>
      <c r="AV260" s="5">
        <f t="shared" si="159"/>
        <v>89625.290760194534</v>
      </c>
      <c r="AW260" s="5">
        <f t="shared" si="160"/>
        <v>37386.901398742957</v>
      </c>
      <c r="AX260" s="51">
        <f t="shared" si="161"/>
        <v>0.3852345574094827</v>
      </c>
      <c r="AZ260" s="39">
        <f t="shared" si="162"/>
        <v>89625</v>
      </c>
      <c r="BA260" s="5">
        <f t="shared" si="163"/>
        <v>17029</v>
      </c>
      <c r="BB260" s="40">
        <f t="shared" si="164"/>
        <v>106654</v>
      </c>
    </row>
    <row r="261" spans="1:54" ht="30" customHeight="1" x14ac:dyDescent="0.25">
      <c r="A261" s="7">
        <v>259</v>
      </c>
      <c r="B261" s="9" t="s">
        <v>264</v>
      </c>
      <c r="C261" s="1" t="s">
        <v>2</v>
      </c>
      <c r="D261" s="13"/>
      <c r="E261" s="28">
        <v>0</v>
      </c>
      <c r="F261" s="26">
        <f t="shared" si="132"/>
        <v>0</v>
      </c>
      <c r="G261" s="27">
        <f t="shared" si="133"/>
        <v>0</v>
      </c>
      <c r="H261" s="18"/>
      <c r="I261" s="29">
        <v>0</v>
      </c>
      <c r="J261" s="11">
        <f t="shared" si="134"/>
        <v>0</v>
      </c>
      <c r="K261" s="19">
        <f t="shared" si="135"/>
        <v>0</v>
      </c>
      <c r="L261" s="18"/>
      <c r="M261" s="29">
        <v>0</v>
      </c>
      <c r="N261" s="11">
        <f t="shared" si="136"/>
        <v>0</v>
      </c>
      <c r="O261" s="19">
        <f t="shared" si="137"/>
        <v>0</v>
      </c>
      <c r="P261" s="20"/>
      <c r="Q261" s="23">
        <f t="shared" si="146"/>
        <v>0</v>
      </c>
      <c r="R261" s="24">
        <f t="shared" si="138"/>
        <v>0</v>
      </c>
      <c r="S261" s="33">
        <f t="shared" si="139"/>
        <v>0</v>
      </c>
      <c r="T261" s="41"/>
      <c r="U261" s="43">
        <v>43697.478991596639</v>
      </c>
      <c r="V261" s="42">
        <f t="shared" si="148"/>
        <v>49430.588235294119</v>
      </c>
      <c r="W261" s="35"/>
      <c r="X261" s="36">
        <v>115879.67999999999</v>
      </c>
      <c r="Y261" s="24">
        <f t="shared" si="140"/>
        <v>22017.139199999998</v>
      </c>
      <c r="Z261" s="25">
        <f t="shared" si="141"/>
        <v>137896.8192</v>
      </c>
      <c r="AA261" s="37">
        <v>107296</v>
      </c>
      <c r="AB261" s="24">
        <f t="shared" si="142"/>
        <v>20386.240000000002</v>
      </c>
      <c r="AC261" s="38">
        <f t="shared" si="143"/>
        <v>127682.24000000001</v>
      </c>
      <c r="AD261" s="36">
        <v>95800</v>
      </c>
      <c r="AE261" s="24">
        <f t="shared" si="144"/>
        <v>18202</v>
      </c>
      <c r="AF261" s="25">
        <f t="shared" si="145"/>
        <v>114002</v>
      </c>
      <c r="AH261" s="44">
        <f t="shared" si="149"/>
        <v>92101.567058823537</v>
      </c>
      <c r="AJ261" s="45">
        <f t="shared" si="147"/>
        <v>1.1077089384615386</v>
      </c>
      <c r="AL261" s="5">
        <f t="shared" si="150"/>
        <v>62488.730386046402</v>
      </c>
      <c r="AM261" s="5">
        <f t="shared" si="151"/>
        <v>121714.40373160067</v>
      </c>
      <c r="AN261" s="5" t="str">
        <f t="shared" si="152"/>
        <v/>
      </c>
      <c r="AO261" s="5">
        <f t="shared" si="153"/>
        <v>115879.67999999999</v>
      </c>
      <c r="AP261" s="5">
        <f t="shared" si="154"/>
        <v>107296</v>
      </c>
      <c r="AQ261" s="5">
        <f t="shared" si="155"/>
        <v>95800</v>
      </c>
      <c r="AS261" s="39">
        <f t="shared" si="156"/>
        <v>95800</v>
      </c>
      <c r="AT261" s="5">
        <f t="shared" si="157"/>
        <v>92101.567058823537</v>
      </c>
      <c r="AU261" s="5">
        <f t="shared" si="158"/>
        <v>49430.588235294119</v>
      </c>
      <c r="AV261" s="5">
        <f t="shared" si="159"/>
        <v>87596.75672543337</v>
      </c>
      <c r="AW261" s="5">
        <f t="shared" si="160"/>
        <v>29612.836672777139</v>
      </c>
      <c r="AX261" s="51">
        <f t="shared" si="161"/>
        <v>0.32152370061047908</v>
      </c>
      <c r="AZ261" s="39">
        <f t="shared" si="162"/>
        <v>87597</v>
      </c>
      <c r="BA261" s="5">
        <f t="shared" si="163"/>
        <v>16643</v>
      </c>
      <c r="BB261" s="40">
        <f t="shared" si="164"/>
        <v>104240</v>
      </c>
    </row>
    <row r="262" spans="1:54" ht="30" customHeight="1" x14ac:dyDescent="0.25">
      <c r="A262" s="7">
        <v>260</v>
      </c>
      <c r="B262" s="9" t="s">
        <v>265</v>
      </c>
      <c r="C262" s="1" t="s">
        <v>2</v>
      </c>
      <c r="D262" s="13"/>
      <c r="E262" s="28">
        <v>0</v>
      </c>
      <c r="F262" s="26">
        <f t="shared" si="132"/>
        <v>0</v>
      </c>
      <c r="G262" s="27">
        <f t="shared" si="133"/>
        <v>0</v>
      </c>
      <c r="H262" s="18"/>
      <c r="I262" s="29">
        <v>0</v>
      </c>
      <c r="J262" s="11">
        <f t="shared" si="134"/>
        <v>0</v>
      </c>
      <c r="K262" s="19">
        <f t="shared" si="135"/>
        <v>0</v>
      </c>
      <c r="L262" s="18"/>
      <c r="M262" s="29">
        <v>0</v>
      </c>
      <c r="N262" s="11">
        <f t="shared" si="136"/>
        <v>0</v>
      </c>
      <c r="O262" s="19">
        <f t="shared" si="137"/>
        <v>0</v>
      </c>
      <c r="P262" s="20"/>
      <c r="Q262" s="23">
        <f t="shared" si="146"/>
        <v>0</v>
      </c>
      <c r="R262" s="24">
        <f t="shared" si="138"/>
        <v>0</v>
      </c>
      <c r="S262" s="33">
        <f t="shared" si="139"/>
        <v>0</v>
      </c>
      <c r="T262" s="41"/>
      <c r="U262" s="43">
        <v>170588.23529411765</v>
      </c>
      <c r="V262" s="42">
        <f t="shared" si="148"/>
        <v>192969.41176470587</v>
      </c>
      <c r="W262" s="35"/>
      <c r="X262" s="36">
        <v>655361.28000000003</v>
      </c>
      <c r="Y262" s="24">
        <f t="shared" si="140"/>
        <v>124518.64320000001</v>
      </c>
      <c r="Z262" s="25">
        <f t="shared" si="141"/>
        <v>779879.92320000008</v>
      </c>
      <c r="AA262" s="37">
        <v>606816</v>
      </c>
      <c r="AB262" s="24">
        <f t="shared" si="142"/>
        <v>115295.03999999999</v>
      </c>
      <c r="AC262" s="38">
        <f t="shared" si="143"/>
        <v>722111.04</v>
      </c>
      <c r="AD262" s="36">
        <v>541800</v>
      </c>
      <c r="AE262" s="24">
        <f t="shared" si="144"/>
        <v>102942</v>
      </c>
      <c r="AF262" s="25">
        <f t="shared" si="145"/>
        <v>644742</v>
      </c>
      <c r="AH262" s="44">
        <f t="shared" si="149"/>
        <v>499236.67294117645</v>
      </c>
      <c r="AJ262" s="45">
        <f t="shared" si="147"/>
        <v>1.9265598068965515</v>
      </c>
      <c r="AL262" s="5">
        <f t="shared" si="150"/>
        <v>289825.21462799946</v>
      </c>
      <c r="AM262" s="5">
        <f t="shared" si="151"/>
        <v>708648.13125435344</v>
      </c>
      <c r="AN262" s="5" t="str">
        <f t="shared" si="152"/>
        <v/>
      </c>
      <c r="AO262" s="5">
        <f t="shared" si="153"/>
        <v>655361.28000000003</v>
      </c>
      <c r="AP262" s="5">
        <f t="shared" si="154"/>
        <v>606816</v>
      </c>
      <c r="AQ262" s="5">
        <f t="shared" si="155"/>
        <v>541800</v>
      </c>
      <c r="AS262" s="39">
        <f t="shared" si="156"/>
        <v>541800</v>
      </c>
      <c r="AT262" s="5">
        <f t="shared" si="157"/>
        <v>499236.67294117645</v>
      </c>
      <c r="AU262" s="5">
        <f t="shared" si="158"/>
        <v>192969.41176470587</v>
      </c>
      <c r="AV262" s="5">
        <f t="shared" si="159"/>
        <v>451560.88858157414</v>
      </c>
      <c r="AW262" s="5">
        <f t="shared" si="160"/>
        <v>209411.45831317702</v>
      </c>
      <c r="AX262" s="51">
        <f t="shared" si="161"/>
        <v>0.41946329198826976</v>
      </c>
      <c r="AZ262" s="39">
        <f t="shared" si="162"/>
        <v>451561</v>
      </c>
      <c r="BA262" s="5">
        <f t="shared" si="163"/>
        <v>85797</v>
      </c>
      <c r="BB262" s="40">
        <f t="shared" si="164"/>
        <v>537358</v>
      </c>
    </row>
    <row r="263" spans="1:54" ht="30" customHeight="1" x14ac:dyDescent="0.25">
      <c r="A263" s="7">
        <v>261</v>
      </c>
      <c r="B263" s="9" t="s">
        <v>266</v>
      </c>
      <c r="C263" s="1" t="s">
        <v>2</v>
      </c>
      <c r="D263" s="13"/>
      <c r="E263" s="28">
        <v>0</v>
      </c>
      <c r="F263" s="26">
        <f t="shared" si="132"/>
        <v>0</v>
      </c>
      <c r="G263" s="27">
        <f t="shared" si="133"/>
        <v>0</v>
      </c>
      <c r="H263" s="18"/>
      <c r="I263" s="29">
        <v>0</v>
      </c>
      <c r="J263" s="11">
        <f t="shared" si="134"/>
        <v>0</v>
      </c>
      <c r="K263" s="19">
        <f t="shared" si="135"/>
        <v>0</v>
      </c>
      <c r="L263" s="18"/>
      <c r="M263" s="29">
        <v>0</v>
      </c>
      <c r="N263" s="11">
        <f t="shared" si="136"/>
        <v>0</v>
      </c>
      <c r="O263" s="19">
        <f t="shared" si="137"/>
        <v>0</v>
      </c>
      <c r="P263" s="20"/>
      <c r="Q263" s="23">
        <f t="shared" si="146"/>
        <v>0</v>
      </c>
      <c r="R263" s="24">
        <f t="shared" si="138"/>
        <v>0</v>
      </c>
      <c r="S263" s="33">
        <f t="shared" si="139"/>
        <v>0</v>
      </c>
      <c r="T263" s="41"/>
      <c r="U263" s="43">
        <v>36050.420168067227</v>
      </c>
      <c r="V263" s="42">
        <f t="shared" si="148"/>
        <v>40780.235294117643</v>
      </c>
      <c r="W263" s="35"/>
      <c r="X263" s="36">
        <v>96526.080000000002</v>
      </c>
      <c r="Y263" s="24">
        <f t="shared" si="140"/>
        <v>18339.9552</v>
      </c>
      <c r="Z263" s="25">
        <f t="shared" si="141"/>
        <v>114866.0352</v>
      </c>
      <c r="AA263" s="37">
        <v>89376</v>
      </c>
      <c r="AB263" s="24">
        <f t="shared" si="142"/>
        <v>16981.439999999999</v>
      </c>
      <c r="AC263" s="38">
        <f t="shared" si="143"/>
        <v>106357.44</v>
      </c>
      <c r="AD263" s="36">
        <v>79800</v>
      </c>
      <c r="AE263" s="24">
        <f t="shared" si="144"/>
        <v>15162</v>
      </c>
      <c r="AF263" s="25">
        <f t="shared" si="145"/>
        <v>94962</v>
      </c>
      <c r="AH263" s="44">
        <f t="shared" si="149"/>
        <v>76620.578823529417</v>
      </c>
      <c r="AJ263" s="45">
        <f t="shared" si="147"/>
        <v>1.1253726993006994</v>
      </c>
      <c r="AL263" s="5">
        <f t="shared" si="150"/>
        <v>51763.864842532523</v>
      </c>
      <c r="AM263" s="5">
        <f t="shared" si="151"/>
        <v>101477.29280452631</v>
      </c>
      <c r="AN263" s="5" t="str">
        <f t="shared" si="152"/>
        <v/>
      </c>
      <c r="AO263" s="5">
        <f t="shared" si="153"/>
        <v>96526.080000000002</v>
      </c>
      <c r="AP263" s="5">
        <f t="shared" si="154"/>
        <v>89376</v>
      </c>
      <c r="AQ263" s="5">
        <f t="shared" si="155"/>
        <v>79800</v>
      </c>
      <c r="AS263" s="39">
        <f t="shared" si="156"/>
        <v>79800</v>
      </c>
      <c r="AT263" s="5">
        <f t="shared" si="157"/>
        <v>76620.578823529417</v>
      </c>
      <c r="AU263" s="5">
        <f t="shared" si="158"/>
        <v>40780.235294117643</v>
      </c>
      <c r="AV263" s="5">
        <f t="shared" si="159"/>
        <v>72791.312553242766</v>
      </c>
      <c r="AW263" s="5">
        <f t="shared" si="160"/>
        <v>24856.713980996894</v>
      </c>
      <c r="AX263" s="51">
        <f t="shared" si="161"/>
        <v>0.32441302797054367</v>
      </c>
      <c r="AZ263" s="39">
        <f t="shared" si="162"/>
        <v>72791</v>
      </c>
      <c r="BA263" s="5">
        <f t="shared" si="163"/>
        <v>13830</v>
      </c>
      <c r="BB263" s="40">
        <f t="shared" si="164"/>
        <v>86621</v>
      </c>
    </row>
    <row r="264" spans="1:54" ht="30" customHeight="1" x14ac:dyDescent="0.25">
      <c r="A264" s="7">
        <v>262</v>
      </c>
      <c r="B264" s="9" t="s">
        <v>267</v>
      </c>
      <c r="C264" s="1" t="s">
        <v>2</v>
      </c>
      <c r="D264" s="13"/>
      <c r="E264" s="28">
        <v>0</v>
      </c>
      <c r="F264" s="26">
        <f t="shared" si="132"/>
        <v>0</v>
      </c>
      <c r="G264" s="27">
        <f t="shared" si="133"/>
        <v>0</v>
      </c>
      <c r="H264" s="18"/>
      <c r="I264" s="29">
        <v>0</v>
      </c>
      <c r="J264" s="11">
        <f t="shared" si="134"/>
        <v>0</v>
      </c>
      <c r="K264" s="19">
        <f t="shared" si="135"/>
        <v>0</v>
      </c>
      <c r="L264" s="18"/>
      <c r="M264" s="29">
        <v>0</v>
      </c>
      <c r="N264" s="11">
        <f t="shared" si="136"/>
        <v>0</v>
      </c>
      <c r="O264" s="19">
        <f t="shared" si="137"/>
        <v>0</v>
      </c>
      <c r="P264" s="20"/>
      <c r="Q264" s="23">
        <f t="shared" si="146"/>
        <v>0</v>
      </c>
      <c r="R264" s="24">
        <f t="shared" si="138"/>
        <v>0</v>
      </c>
      <c r="S264" s="33">
        <f t="shared" si="139"/>
        <v>0</v>
      </c>
      <c r="T264" s="41"/>
      <c r="U264" s="43">
        <v>46218.487394957985</v>
      </c>
      <c r="V264" s="42">
        <f t="shared" si="148"/>
        <v>52282.352941176468</v>
      </c>
      <c r="W264" s="35"/>
      <c r="X264" s="36">
        <v>193294.07999999999</v>
      </c>
      <c r="Y264" s="24">
        <f t="shared" si="140"/>
        <v>36725.875199999995</v>
      </c>
      <c r="Z264" s="25">
        <f t="shared" si="141"/>
        <v>230019.95519999997</v>
      </c>
      <c r="AA264" s="37">
        <v>178976</v>
      </c>
      <c r="AB264" s="24">
        <f t="shared" si="142"/>
        <v>34005.440000000002</v>
      </c>
      <c r="AC264" s="38">
        <f t="shared" si="143"/>
        <v>212981.44</v>
      </c>
      <c r="AD264" s="36">
        <v>159800</v>
      </c>
      <c r="AE264" s="24">
        <f t="shared" si="144"/>
        <v>30362</v>
      </c>
      <c r="AF264" s="25">
        <f t="shared" si="145"/>
        <v>190162</v>
      </c>
      <c r="AH264" s="44">
        <f t="shared" si="149"/>
        <v>146088.10823529412</v>
      </c>
      <c r="AJ264" s="45">
        <f t="shared" si="147"/>
        <v>2.1608154327272726</v>
      </c>
      <c r="AL264" s="5">
        <f t="shared" si="150"/>
        <v>82063.235732377725</v>
      </c>
      <c r="AM264" s="5">
        <f t="shared" si="151"/>
        <v>210112.98073821049</v>
      </c>
      <c r="AN264" s="5" t="str">
        <f t="shared" si="152"/>
        <v/>
      </c>
      <c r="AO264" s="5">
        <f t="shared" si="153"/>
        <v>193294.07999999999</v>
      </c>
      <c r="AP264" s="5">
        <f t="shared" si="154"/>
        <v>178976</v>
      </c>
      <c r="AQ264" s="5">
        <f t="shared" si="155"/>
        <v>159800</v>
      </c>
      <c r="AS264" s="39">
        <f t="shared" si="156"/>
        <v>159800</v>
      </c>
      <c r="AT264" s="5">
        <f t="shared" si="157"/>
        <v>146088.10823529412</v>
      </c>
      <c r="AU264" s="5">
        <f t="shared" si="158"/>
        <v>52282.352941176468</v>
      </c>
      <c r="AV264" s="5">
        <f t="shared" si="159"/>
        <v>130387.6063312942</v>
      </c>
      <c r="AW264" s="5">
        <f t="shared" si="160"/>
        <v>64024.872502916391</v>
      </c>
      <c r="AX264" s="51">
        <f t="shared" si="161"/>
        <v>0.43826204114982387</v>
      </c>
      <c r="AZ264" s="39">
        <f t="shared" si="162"/>
        <v>130388</v>
      </c>
      <c r="BA264" s="5">
        <f t="shared" si="163"/>
        <v>24774</v>
      </c>
      <c r="BB264" s="40">
        <f t="shared" si="164"/>
        <v>155162</v>
      </c>
    </row>
    <row r="265" spans="1:54" ht="30" customHeight="1" x14ac:dyDescent="0.25">
      <c r="A265" s="7">
        <v>263</v>
      </c>
      <c r="B265" s="9" t="s">
        <v>268</v>
      </c>
      <c r="C265" s="1" t="s">
        <v>2</v>
      </c>
      <c r="D265" s="13"/>
      <c r="E265" s="28">
        <v>0</v>
      </c>
      <c r="F265" s="26">
        <f t="shared" si="132"/>
        <v>0</v>
      </c>
      <c r="G265" s="27">
        <f t="shared" si="133"/>
        <v>0</v>
      </c>
      <c r="H265" s="18"/>
      <c r="I265" s="29">
        <v>0</v>
      </c>
      <c r="J265" s="11">
        <f t="shared" si="134"/>
        <v>0</v>
      </c>
      <c r="K265" s="19">
        <f t="shared" si="135"/>
        <v>0</v>
      </c>
      <c r="L265" s="18"/>
      <c r="M265" s="29">
        <v>0</v>
      </c>
      <c r="N265" s="11">
        <f t="shared" si="136"/>
        <v>0</v>
      </c>
      <c r="O265" s="19">
        <f t="shared" si="137"/>
        <v>0</v>
      </c>
      <c r="P265" s="20"/>
      <c r="Q265" s="23">
        <f t="shared" si="146"/>
        <v>0</v>
      </c>
      <c r="R265" s="24">
        <f t="shared" si="138"/>
        <v>0</v>
      </c>
      <c r="S265" s="33">
        <f t="shared" si="139"/>
        <v>0</v>
      </c>
      <c r="T265" s="41"/>
      <c r="U265" s="43">
        <v>54621.848739495799</v>
      </c>
      <c r="V265" s="42">
        <f t="shared" si="148"/>
        <v>61788.23529411765</v>
      </c>
      <c r="W265" s="35"/>
      <c r="X265" s="36">
        <v>166682.88</v>
      </c>
      <c r="Y265" s="24">
        <f t="shared" si="140"/>
        <v>31669.747200000002</v>
      </c>
      <c r="Z265" s="25">
        <f t="shared" si="141"/>
        <v>198352.62720000002</v>
      </c>
      <c r="AA265" s="37">
        <v>154336</v>
      </c>
      <c r="AB265" s="24">
        <f t="shared" si="142"/>
        <v>29323.84</v>
      </c>
      <c r="AC265" s="38">
        <f t="shared" si="143"/>
        <v>183659.84</v>
      </c>
      <c r="AD265" s="36">
        <v>137800</v>
      </c>
      <c r="AE265" s="24">
        <f t="shared" si="144"/>
        <v>26182</v>
      </c>
      <c r="AF265" s="25">
        <f t="shared" si="145"/>
        <v>163982</v>
      </c>
      <c r="AH265" s="44">
        <f t="shared" si="149"/>
        <v>130151.77882352941</v>
      </c>
      <c r="AJ265" s="45">
        <f t="shared" si="147"/>
        <v>1.3827787199999999</v>
      </c>
      <c r="AL265" s="5">
        <f t="shared" si="150"/>
        <v>83065.095362279011</v>
      </c>
      <c r="AM265" s="5">
        <f t="shared" si="151"/>
        <v>177238.46228477982</v>
      </c>
      <c r="AN265" s="5" t="str">
        <f t="shared" si="152"/>
        <v/>
      </c>
      <c r="AO265" s="5">
        <f t="shared" si="153"/>
        <v>166682.88</v>
      </c>
      <c r="AP265" s="5">
        <f t="shared" si="154"/>
        <v>154336</v>
      </c>
      <c r="AQ265" s="5">
        <f t="shared" si="155"/>
        <v>137800</v>
      </c>
      <c r="AS265" s="39">
        <f t="shared" si="156"/>
        <v>137800</v>
      </c>
      <c r="AT265" s="5">
        <f t="shared" si="157"/>
        <v>130151.77882352941</v>
      </c>
      <c r="AU265" s="5">
        <f t="shared" si="158"/>
        <v>61788.23529411765</v>
      </c>
      <c r="AV265" s="5">
        <f t="shared" si="159"/>
        <v>121654.53731037596</v>
      </c>
      <c r="AW265" s="5">
        <f t="shared" si="160"/>
        <v>47086.683461250403</v>
      </c>
      <c r="AX265" s="51">
        <f t="shared" si="161"/>
        <v>0.36178286525837222</v>
      </c>
      <c r="AZ265" s="39">
        <f t="shared" si="162"/>
        <v>121655</v>
      </c>
      <c r="BA265" s="5">
        <f t="shared" si="163"/>
        <v>23114</v>
      </c>
      <c r="BB265" s="40">
        <f t="shared" si="164"/>
        <v>144769</v>
      </c>
    </row>
    <row r="266" spans="1:54" x14ac:dyDescent="0.25">
      <c r="AD266" s="67"/>
      <c r="AS266" s="67"/>
      <c r="AT266" s="67"/>
      <c r="AU266" s="67"/>
      <c r="AV266" s="67">
        <f>SUM(AV3:AV265)</f>
        <v>39094467.964447357</v>
      </c>
      <c r="AW266" s="67"/>
      <c r="AZ266" s="39">
        <f>SUM(AZ3:AZ265)</f>
        <v>39094460</v>
      </c>
      <c r="BA266" s="39">
        <f>SUM(BA3:BA265)</f>
        <v>7427952</v>
      </c>
      <c r="BB266" s="68">
        <f>SUM(BB3:BB265)</f>
        <v>46522412</v>
      </c>
    </row>
  </sheetData>
  <autoFilter ref="A2:BB2" xr:uid="{00000000-0009-0000-0000-000001000000}"/>
  <mergeCells count="4">
    <mergeCell ref="U1:V1"/>
    <mergeCell ref="X1:Z1"/>
    <mergeCell ref="AA1:AC1"/>
    <mergeCell ref="AD1:AF1"/>
  </mergeCells>
  <hyperlinks>
    <hyperlink ref="D3" r:id="rId1" xr:uid="{00000000-0004-0000-0100-000000000000}"/>
    <hyperlink ref="D8" r:id="rId2" xr:uid="{00000000-0004-0000-0100-000001000000}"/>
    <hyperlink ref="D201" r:id="rId3" xr:uid="{00000000-0004-0000-0100-000002000000}"/>
  </hyperlinks>
  <pageMargins left="0.7" right="0.7" top="0.75" bottom="0.75" header="0.3" footer="0.3"/>
  <pageSetup orientation="portrait" horizontalDpi="4294967292"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Y23"/>
  <sheetViews>
    <sheetView showGridLines="0" view="pageBreakPreview" zoomScale="70" zoomScaleNormal="70" zoomScaleSheetLayoutView="70" workbookViewId="0">
      <selection activeCell="A3" sqref="A3:S5"/>
    </sheetView>
  </sheetViews>
  <sheetFormatPr baseColWidth="10" defaultRowHeight="15.75" x14ac:dyDescent="0.25"/>
  <cols>
    <col min="1" max="2" width="11.42578125" style="52"/>
    <col min="3" max="3" width="14.85546875" style="52" customWidth="1"/>
    <col min="4" max="12" width="11.42578125" style="52"/>
    <col min="13" max="13" width="19.42578125" style="52" customWidth="1"/>
    <col min="14" max="16384" width="11.42578125" style="52"/>
  </cols>
  <sheetData>
    <row r="1" spans="1:259" ht="78" customHeight="1" thickBot="1" x14ac:dyDescent="0.3">
      <c r="A1" s="121" t="s">
        <v>373</v>
      </c>
      <c r="B1" s="122"/>
      <c r="C1" s="122"/>
      <c r="D1" s="122"/>
      <c r="E1" s="122"/>
      <c r="F1" s="122"/>
      <c r="G1" s="122"/>
      <c r="H1" s="122"/>
      <c r="I1" s="122"/>
      <c r="J1" s="122"/>
      <c r="K1" s="122"/>
      <c r="L1" s="122"/>
      <c r="M1" s="122"/>
      <c r="N1" s="122"/>
      <c r="O1" s="122"/>
      <c r="P1" s="122"/>
      <c r="Q1" s="122"/>
      <c r="R1" s="122"/>
      <c r="S1" s="123"/>
    </row>
    <row r="3" spans="1:259" ht="14.25" customHeight="1" x14ac:dyDescent="0.25">
      <c r="A3" s="124" t="s">
        <v>455</v>
      </c>
      <c r="B3" s="125"/>
      <c r="C3" s="125"/>
      <c r="D3" s="125"/>
      <c r="E3" s="125"/>
      <c r="F3" s="125"/>
      <c r="G3" s="125"/>
      <c r="H3" s="125"/>
      <c r="I3" s="125"/>
      <c r="J3" s="125"/>
      <c r="K3" s="125"/>
      <c r="L3" s="125"/>
      <c r="M3" s="125"/>
      <c r="N3" s="125"/>
      <c r="O3" s="125"/>
      <c r="P3" s="125"/>
      <c r="Q3" s="125"/>
      <c r="R3" s="125"/>
      <c r="S3" s="125"/>
      <c r="V3" s="53"/>
      <c r="X3" s="54"/>
      <c r="Y3" s="54"/>
      <c r="Z3" s="54"/>
      <c r="AA3" s="54"/>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row>
    <row r="4" spans="1:259" ht="219" customHeight="1" x14ac:dyDescent="0.25">
      <c r="A4" s="126"/>
      <c r="B4" s="126"/>
      <c r="C4" s="126"/>
      <c r="D4" s="126"/>
      <c r="E4" s="126"/>
      <c r="F4" s="126"/>
      <c r="G4" s="126"/>
      <c r="H4" s="126"/>
      <c r="I4" s="126"/>
      <c r="J4" s="126"/>
      <c r="K4" s="126"/>
      <c r="L4" s="126"/>
      <c r="M4" s="126"/>
      <c r="N4" s="126"/>
      <c r="O4" s="126"/>
      <c r="P4" s="126"/>
      <c r="Q4" s="126"/>
      <c r="R4" s="126"/>
      <c r="S4" s="126"/>
      <c r="V4" s="57"/>
    </row>
    <row r="5" spans="1:259" ht="139.5" customHeight="1" x14ac:dyDescent="0.25">
      <c r="A5" s="126"/>
      <c r="B5" s="126"/>
      <c r="C5" s="126"/>
      <c r="D5" s="126"/>
      <c r="E5" s="126"/>
      <c r="F5" s="126"/>
      <c r="G5" s="126"/>
      <c r="H5" s="126"/>
      <c r="I5" s="126"/>
      <c r="J5" s="126"/>
      <c r="K5" s="126"/>
      <c r="L5" s="126"/>
      <c r="M5" s="126"/>
      <c r="N5" s="126"/>
      <c r="O5" s="126"/>
      <c r="P5" s="126"/>
      <c r="Q5" s="126"/>
      <c r="R5" s="126"/>
      <c r="S5" s="126"/>
      <c r="V5" s="57"/>
    </row>
    <row r="6" spans="1:259" x14ac:dyDescent="0.25">
      <c r="C6" s="56"/>
      <c r="H6" s="58"/>
      <c r="J6" s="59"/>
      <c r="K6" s="58"/>
      <c r="L6" s="56"/>
      <c r="M6" s="60"/>
      <c r="N6" s="58"/>
      <c r="O6" s="58"/>
      <c r="P6" s="58"/>
      <c r="Q6" s="58"/>
      <c r="V6" s="57"/>
    </row>
    <row r="7" spans="1:259" ht="31.5" x14ac:dyDescent="0.25">
      <c r="C7" s="56" t="s">
        <v>374</v>
      </c>
      <c r="H7" s="58"/>
      <c r="J7" s="59"/>
      <c r="K7" s="58"/>
      <c r="L7" s="56" t="s">
        <v>375</v>
      </c>
      <c r="M7" s="60"/>
      <c r="N7" s="58"/>
      <c r="O7" s="58"/>
      <c r="P7" s="58"/>
      <c r="Q7" s="58"/>
      <c r="V7" s="57"/>
    </row>
    <row r="8" spans="1:259" x14ac:dyDescent="0.25">
      <c r="H8" s="58"/>
      <c r="J8" s="59"/>
      <c r="K8" s="58"/>
      <c r="M8" s="60"/>
      <c r="N8" s="58"/>
      <c r="O8" s="58"/>
      <c r="P8" s="58"/>
      <c r="Q8" s="58"/>
      <c r="V8" s="57"/>
    </row>
    <row r="9" spans="1:259" x14ac:dyDescent="0.25">
      <c r="H9" s="58"/>
      <c r="J9" s="59"/>
      <c r="K9" s="58"/>
      <c r="M9" s="60"/>
      <c r="N9" s="58"/>
      <c r="O9" s="58"/>
      <c r="P9" s="58"/>
      <c r="Q9" s="58"/>
      <c r="V9" s="57"/>
    </row>
    <row r="10" spans="1:259" x14ac:dyDescent="0.25">
      <c r="C10" s="127" t="s">
        <v>376</v>
      </c>
      <c r="D10" s="127"/>
      <c r="E10" s="127"/>
      <c r="F10" s="127"/>
      <c r="H10" s="128"/>
      <c r="I10" s="128"/>
      <c r="J10" s="128"/>
      <c r="K10" s="128"/>
      <c r="L10" s="61"/>
      <c r="M10" s="113" t="s">
        <v>377</v>
      </c>
      <c r="N10" s="113"/>
      <c r="O10" s="113"/>
      <c r="P10" s="113"/>
      <c r="Q10" s="58"/>
      <c r="V10" s="57"/>
    </row>
    <row r="11" spans="1:259" ht="39" customHeight="1" x14ac:dyDescent="0.25">
      <c r="C11" s="119" t="s">
        <v>378</v>
      </c>
      <c r="D11" s="119"/>
      <c r="E11" s="119"/>
      <c r="F11" s="119"/>
      <c r="H11" s="119"/>
      <c r="I11" s="119"/>
      <c r="J11" s="119"/>
      <c r="K11" s="119"/>
      <c r="L11" s="62"/>
      <c r="M11" s="119" t="s">
        <v>379</v>
      </c>
      <c r="N11" s="119"/>
      <c r="O11" s="119"/>
      <c r="P11" s="119"/>
      <c r="Q11" s="58"/>
      <c r="V11" s="57"/>
    </row>
    <row r="12" spans="1:259" x14ac:dyDescent="0.25">
      <c r="C12" s="63" t="s">
        <v>380</v>
      </c>
      <c r="D12" s="117">
        <v>44593</v>
      </c>
      <c r="E12" s="118"/>
      <c r="F12" s="118"/>
      <c r="H12" s="64"/>
      <c r="I12" s="120"/>
      <c r="J12" s="120"/>
      <c r="K12" s="120"/>
      <c r="L12" s="65"/>
      <c r="M12" s="63" t="s">
        <v>380</v>
      </c>
      <c r="N12" s="117">
        <v>44593</v>
      </c>
      <c r="O12" s="118"/>
      <c r="P12" s="118"/>
      <c r="Q12" s="58"/>
      <c r="V12" s="57"/>
    </row>
    <row r="13" spans="1:259" x14ac:dyDescent="0.25">
      <c r="H13" s="58"/>
      <c r="J13" s="59"/>
      <c r="K13" s="58"/>
      <c r="M13" s="60"/>
      <c r="N13" s="58"/>
      <c r="O13" s="58"/>
      <c r="P13" s="58"/>
      <c r="Q13" s="58"/>
      <c r="V13" s="57"/>
    </row>
    <row r="14" spans="1:259" x14ac:dyDescent="0.25">
      <c r="H14" s="58"/>
      <c r="J14" s="59"/>
      <c r="K14" s="58"/>
      <c r="M14" s="60"/>
      <c r="N14" s="58"/>
      <c r="O14" s="58"/>
      <c r="P14" s="58"/>
      <c r="Q14" s="58"/>
      <c r="V14" s="57"/>
    </row>
    <row r="15" spans="1:259" x14ac:dyDescent="0.25">
      <c r="H15" s="58"/>
      <c r="J15" s="59"/>
      <c r="K15" s="58"/>
      <c r="M15" s="60"/>
      <c r="N15" s="58"/>
      <c r="O15" s="58"/>
      <c r="P15" s="58"/>
      <c r="Q15" s="58"/>
      <c r="V15" s="57"/>
    </row>
    <row r="16" spans="1:259" x14ac:dyDescent="0.25">
      <c r="H16" s="58"/>
      <c r="J16" s="59"/>
      <c r="K16" s="58"/>
      <c r="M16" s="60"/>
      <c r="N16" s="58"/>
      <c r="O16" s="58"/>
      <c r="P16" s="58"/>
      <c r="Q16" s="58"/>
      <c r="V16" s="57"/>
    </row>
    <row r="17" spans="3:22" ht="31.5" x14ac:dyDescent="0.25">
      <c r="C17" s="56" t="s">
        <v>375</v>
      </c>
      <c r="H17" s="58"/>
      <c r="J17" s="59"/>
      <c r="K17" s="58"/>
      <c r="L17" s="56" t="s">
        <v>381</v>
      </c>
      <c r="M17" s="60"/>
      <c r="N17" s="58"/>
      <c r="O17" s="58"/>
      <c r="P17" s="58"/>
      <c r="Q17" s="58"/>
      <c r="V17" s="57"/>
    </row>
    <row r="18" spans="3:22" x14ac:dyDescent="0.25">
      <c r="C18" s="56"/>
      <c r="H18" s="58"/>
      <c r="J18" s="59"/>
      <c r="K18" s="58"/>
      <c r="L18" s="56"/>
      <c r="M18" s="60"/>
      <c r="N18" s="58"/>
      <c r="O18" s="58"/>
      <c r="P18" s="58"/>
      <c r="Q18" s="58"/>
      <c r="V18" s="57"/>
    </row>
    <row r="19" spans="3:22" x14ac:dyDescent="0.25">
      <c r="C19" s="56"/>
      <c r="H19" s="58"/>
      <c r="J19" s="59"/>
      <c r="K19" s="58"/>
      <c r="L19" s="56"/>
      <c r="M19" s="60"/>
      <c r="N19" s="58"/>
      <c r="O19" s="58"/>
      <c r="P19" s="58"/>
      <c r="Q19" s="58"/>
      <c r="V19" s="57"/>
    </row>
    <row r="20" spans="3:22" x14ac:dyDescent="0.25">
      <c r="H20" s="58"/>
      <c r="J20" s="59"/>
      <c r="K20" s="58"/>
      <c r="M20" s="60"/>
      <c r="N20" s="58"/>
      <c r="O20" s="58"/>
      <c r="P20" s="58"/>
      <c r="Q20" s="58"/>
      <c r="V20" s="57"/>
    </row>
    <row r="21" spans="3:22" x14ac:dyDescent="0.25">
      <c r="C21" s="113" t="s">
        <v>382</v>
      </c>
      <c r="D21" s="113"/>
      <c r="E21" s="113"/>
      <c r="F21" s="113"/>
      <c r="K21" s="66"/>
      <c r="L21" s="62"/>
      <c r="M21" s="114"/>
      <c r="N21" s="114"/>
      <c r="O21" s="114"/>
      <c r="P21" s="114"/>
      <c r="Q21" s="58"/>
      <c r="V21" s="57"/>
    </row>
    <row r="22" spans="3:22" x14ac:dyDescent="0.25">
      <c r="C22" s="115" t="s">
        <v>383</v>
      </c>
      <c r="D22" s="115"/>
      <c r="E22" s="115"/>
      <c r="F22" s="115"/>
      <c r="K22" s="62"/>
      <c r="L22" s="62"/>
      <c r="M22" s="116" t="s">
        <v>384</v>
      </c>
      <c r="N22" s="116"/>
      <c r="O22" s="116"/>
      <c r="P22" s="116"/>
      <c r="Q22" s="58"/>
      <c r="V22" s="57"/>
    </row>
    <row r="23" spans="3:22" x14ac:dyDescent="0.25">
      <c r="C23" s="63" t="s">
        <v>380</v>
      </c>
      <c r="D23" s="117">
        <v>44593</v>
      </c>
      <c r="E23" s="118"/>
      <c r="F23" s="118"/>
      <c r="K23" s="65"/>
      <c r="L23" s="65"/>
      <c r="M23" s="63" t="s">
        <v>380</v>
      </c>
      <c r="N23" s="117">
        <v>44593</v>
      </c>
      <c r="O23" s="118"/>
      <c r="P23" s="118"/>
      <c r="Q23" s="58"/>
      <c r="V23" s="57"/>
    </row>
  </sheetData>
  <mergeCells count="17">
    <mergeCell ref="A1:S1"/>
    <mergeCell ref="A3:S5"/>
    <mergeCell ref="C10:F10"/>
    <mergeCell ref="H10:K10"/>
    <mergeCell ref="M10:P10"/>
    <mergeCell ref="C11:F11"/>
    <mergeCell ref="H11:K11"/>
    <mergeCell ref="M11:P11"/>
    <mergeCell ref="D12:F12"/>
    <mergeCell ref="I12:K12"/>
    <mergeCell ref="N12:P12"/>
    <mergeCell ref="C21:F21"/>
    <mergeCell ref="M21:P21"/>
    <mergeCell ref="C22:F22"/>
    <mergeCell ref="M22:P22"/>
    <mergeCell ref="D23:F23"/>
    <mergeCell ref="N23:P23"/>
  </mergeCells>
  <pageMargins left="0.7" right="0.7" top="0.75" bottom="0.75" header="0.3" footer="0.3"/>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69"/>
  <sheetViews>
    <sheetView view="pageBreakPreview" zoomScaleNormal="100" zoomScaleSheetLayoutView="100" workbookViewId="0">
      <selection activeCell="J6" sqref="J6"/>
    </sheetView>
  </sheetViews>
  <sheetFormatPr baseColWidth="10" defaultRowHeight="15" x14ac:dyDescent="0.25"/>
  <cols>
    <col min="1" max="1" width="11.42578125" style="76" customWidth="1"/>
    <col min="2" max="2" width="76.7109375" style="77" customWidth="1"/>
    <col min="3" max="3" width="21.85546875" style="77" bestFit="1" customWidth="1"/>
    <col min="4" max="4" width="11.42578125" style="76"/>
    <col min="5" max="5" width="14.7109375" style="78" hidden="1" customWidth="1"/>
    <col min="6" max="6" width="14.7109375" style="104" customWidth="1"/>
    <col min="7" max="7" width="17" style="79" hidden="1" customWidth="1"/>
    <col min="8" max="8" width="17" style="79" customWidth="1"/>
    <col min="9" max="9" width="21.85546875" style="76" customWidth="1"/>
    <col min="10" max="10" width="11.42578125" style="75"/>
    <col min="11" max="11" width="24.140625" style="75" bestFit="1" customWidth="1"/>
    <col min="12" max="12" width="53.5703125" style="75" bestFit="1" customWidth="1"/>
    <col min="13" max="13" width="21.42578125" style="75" customWidth="1"/>
    <col min="14" max="16384" width="11.42578125" style="75"/>
  </cols>
  <sheetData>
    <row r="1" spans="1:14" s="69" customFormat="1" ht="40.5" customHeight="1" x14ac:dyDescent="0.25">
      <c r="A1" s="129" t="s">
        <v>396</v>
      </c>
      <c r="B1" s="130"/>
      <c r="C1" s="130"/>
      <c r="D1" s="130"/>
      <c r="E1" s="130"/>
      <c r="F1" s="130"/>
      <c r="G1" s="130"/>
      <c r="H1" s="131"/>
      <c r="I1" s="132"/>
    </row>
    <row r="2" spans="1:14" s="74" customFormat="1" ht="3" customHeight="1" x14ac:dyDescent="0.25">
      <c r="A2" s="70"/>
      <c r="B2" s="100"/>
      <c r="C2" s="71"/>
      <c r="D2" s="71"/>
      <c r="E2" s="72"/>
      <c r="F2" s="103"/>
      <c r="G2" s="71"/>
      <c r="H2" s="71"/>
      <c r="I2" s="73"/>
    </row>
    <row r="3" spans="1:14" ht="40.5" customHeight="1" x14ac:dyDescent="0.25">
      <c r="A3" s="133" t="s">
        <v>397</v>
      </c>
      <c r="B3" s="133"/>
      <c r="C3" s="133"/>
      <c r="D3" s="133"/>
      <c r="E3" s="133"/>
      <c r="F3" s="133"/>
      <c r="G3" s="133"/>
      <c r="H3" s="133"/>
      <c r="I3" s="133"/>
    </row>
    <row r="4" spans="1:14" x14ac:dyDescent="0.25">
      <c r="K4" s="80"/>
      <c r="L4" s="80"/>
      <c r="M4" s="80"/>
      <c r="N4" s="80"/>
    </row>
    <row r="5" spans="1:14" s="84" customFormat="1" ht="61.5" customHeight="1" x14ac:dyDescent="0.25">
      <c r="A5" s="81" t="s">
        <v>398</v>
      </c>
      <c r="B5" s="81" t="s">
        <v>399</v>
      </c>
      <c r="C5" s="81" t="s">
        <v>2</v>
      </c>
      <c r="D5" s="81" t="s">
        <v>400</v>
      </c>
      <c r="E5" s="82" t="s">
        <v>401</v>
      </c>
      <c r="F5" s="82" t="s">
        <v>401</v>
      </c>
      <c r="H5" s="82" t="s">
        <v>269</v>
      </c>
      <c r="I5" s="83" t="s">
        <v>402</v>
      </c>
      <c r="K5" s="85"/>
      <c r="L5" s="85"/>
      <c r="M5" s="85"/>
      <c r="N5" s="86"/>
    </row>
    <row r="6" spans="1:14" ht="24.95" customHeight="1" x14ac:dyDescent="0.25">
      <c r="A6" s="87">
        <v>1</v>
      </c>
      <c r="B6" s="101" t="s">
        <v>178</v>
      </c>
      <c r="C6" s="87" t="s">
        <v>32</v>
      </c>
      <c r="D6" s="88">
        <v>1</v>
      </c>
      <c r="E6" s="89">
        <v>32715</v>
      </c>
      <c r="F6" s="105">
        <f>ROUND(E6,0)</f>
        <v>32715</v>
      </c>
      <c r="G6" s="90">
        <f>+E6*0.19</f>
        <v>6215.85</v>
      </c>
      <c r="H6" s="90">
        <f>ROUND(G6,0)</f>
        <v>6216</v>
      </c>
      <c r="I6" s="90">
        <f>+H6+F6</f>
        <v>38931</v>
      </c>
      <c r="K6" s="91"/>
      <c r="L6" s="92"/>
      <c r="M6" s="92"/>
      <c r="N6" s="80"/>
    </row>
    <row r="7" spans="1:14" ht="24.95" customHeight="1" x14ac:dyDescent="0.25">
      <c r="A7" s="87">
        <v>2</v>
      </c>
      <c r="B7" s="101" t="s">
        <v>205</v>
      </c>
      <c r="C7" s="87" t="s">
        <v>2</v>
      </c>
      <c r="D7" s="88">
        <v>1</v>
      </c>
      <c r="E7" s="89">
        <v>113096</v>
      </c>
      <c r="F7" s="105">
        <f t="shared" ref="F7:F70" si="0">ROUND(E7,0)</f>
        <v>113096</v>
      </c>
      <c r="G7" s="90">
        <v>21488</v>
      </c>
      <c r="H7" s="90">
        <f t="shared" ref="H7:H70" si="1">ROUND(G7,0)</f>
        <v>21488</v>
      </c>
      <c r="I7" s="90">
        <f t="shared" ref="I7:I70" si="2">+H7+F7</f>
        <v>134584</v>
      </c>
      <c r="K7" s="91"/>
      <c r="L7" s="92"/>
      <c r="M7" s="92"/>
      <c r="N7" s="80"/>
    </row>
    <row r="8" spans="1:14" ht="24.95" customHeight="1" x14ac:dyDescent="0.25">
      <c r="A8" s="87">
        <v>3</v>
      </c>
      <c r="B8" s="101" t="s">
        <v>403</v>
      </c>
      <c r="C8" s="87" t="s">
        <v>32</v>
      </c>
      <c r="D8" s="88">
        <v>1</v>
      </c>
      <c r="E8" s="89">
        <v>200078</v>
      </c>
      <c r="F8" s="105">
        <f t="shared" si="0"/>
        <v>200078</v>
      </c>
      <c r="G8" s="90">
        <v>38015</v>
      </c>
      <c r="H8" s="90">
        <f t="shared" si="1"/>
        <v>38015</v>
      </c>
      <c r="I8" s="90">
        <f t="shared" si="2"/>
        <v>238093</v>
      </c>
      <c r="K8" s="91"/>
      <c r="L8" s="92"/>
      <c r="M8" s="92"/>
      <c r="N8" s="80"/>
    </row>
    <row r="9" spans="1:14" ht="24.95" customHeight="1" x14ac:dyDescent="0.25">
      <c r="A9" s="87">
        <v>4</v>
      </c>
      <c r="B9" s="101" t="s">
        <v>214</v>
      </c>
      <c r="C9" s="87" t="s">
        <v>215</v>
      </c>
      <c r="D9" s="88">
        <v>1</v>
      </c>
      <c r="E9" s="89">
        <v>198644</v>
      </c>
      <c r="F9" s="105">
        <f t="shared" si="0"/>
        <v>198644</v>
      </c>
      <c r="G9" s="90">
        <v>37742</v>
      </c>
      <c r="H9" s="90">
        <f t="shared" si="1"/>
        <v>37742</v>
      </c>
      <c r="I9" s="90">
        <f t="shared" si="2"/>
        <v>236386</v>
      </c>
      <c r="K9" s="91"/>
      <c r="L9" s="92"/>
      <c r="M9" s="92"/>
      <c r="N9" s="80"/>
    </row>
    <row r="10" spans="1:14" ht="24.95" customHeight="1" x14ac:dyDescent="0.25">
      <c r="A10" s="87">
        <v>5</v>
      </c>
      <c r="B10" s="101" t="s">
        <v>404</v>
      </c>
      <c r="C10" s="87" t="s">
        <v>2</v>
      </c>
      <c r="D10" s="88">
        <v>1</v>
      </c>
      <c r="E10" s="89">
        <v>64228</v>
      </c>
      <c r="F10" s="105">
        <f t="shared" si="0"/>
        <v>64228</v>
      </c>
      <c r="G10" s="90">
        <v>12203</v>
      </c>
      <c r="H10" s="90">
        <f t="shared" si="1"/>
        <v>12203</v>
      </c>
      <c r="I10" s="90">
        <f t="shared" si="2"/>
        <v>76431</v>
      </c>
      <c r="K10" s="91"/>
      <c r="L10" s="92"/>
      <c r="M10" s="92"/>
      <c r="N10" s="80"/>
    </row>
    <row r="11" spans="1:14" ht="24.95" customHeight="1" x14ac:dyDescent="0.25">
      <c r="A11" s="87">
        <v>6</v>
      </c>
      <c r="B11" s="101" t="s">
        <v>4</v>
      </c>
      <c r="C11" s="87" t="s">
        <v>2</v>
      </c>
      <c r="D11" s="88">
        <v>1</v>
      </c>
      <c r="E11" s="89">
        <v>104458</v>
      </c>
      <c r="F11" s="105">
        <f t="shared" si="0"/>
        <v>104458</v>
      </c>
      <c r="G11" s="90">
        <v>19847</v>
      </c>
      <c r="H11" s="90">
        <f t="shared" si="1"/>
        <v>19847</v>
      </c>
      <c r="I11" s="90">
        <f t="shared" si="2"/>
        <v>124305</v>
      </c>
      <c r="K11" s="91"/>
      <c r="L11" s="92"/>
      <c r="M11" s="92"/>
      <c r="N11" s="80"/>
    </row>
    <row r="12" spans="1:14" ht="24.95" customHeight="1" x14ac:dyDescent="0.25">
      <c r="A12" s="87">
        <v>7</v>
      </c>
      <c r="B12" s="101" t="s">
        <v>5</v>
      </c>
      <c r="C12" s="87" t="s">
        <v>6</v>
      </c>
      <c r="D12" s="88">
        <v>1</v>
      </c>
      <c r="E12" s="89">
        <v>15736</v>
      </c>
      <c r="F12" s="105">
        <f t="shared" si="0"/>
        <v>15736</v>
      </c>
      <c r="G12" s="90">
        <v>2990</v>
      </c>
      <c r="H12" s="90">
        <f t="shared" si="1"/>
        <v>2990</v>
      </c>
      <c r="I12" s="90">
        <f t="shared" si="2"/>
        <v>18726</v>
      </c>
      <c r="K12" s="91"/>
      <c r="L12" s="92"/>
      <c r="M12" s="92"/>
      <c r="N12" s="80"/>
    </row>
    <row r="13" spans="1:14" ht="24.95" customHeight="1" x14ac:dyDescent="0.25">
      <c r="A13" s="87">
        <v>8</v>
      </c>
      <c r="B13" s="101" t="s">
        <v>182</v>
      </c>
      <c r="C13" s="87" t="s">
        <v>2</v>
      </c>
      <c r="D13" s="88">
        <v>1</v>
      </c>
      <c r="E13" s="89">
        <v>9088</v>
      </c>
      <c r="F13" s="105">
        <f t="shared" si="0"/>
        <v>9088</v>
      </c>
      <c r="G13" s="90">
        <v>1727</v>
      </c>
      <c r="H13" s="90">
        <f t="shared" si="1"/>
        <v>1727</v>
      </c>
      <c r="I13" s="90">
        <f t="shared" si="2"/>
        <v>10815</v>
      </c>
      <c r="K13" s="91"/>
      <c r="L13" s="92"/>
      <c r="M13" s="92"/>
      <c r="N13" s="80"/>
    </row>
    <row r="14" spans="1:14" ht="24.95" customHeight="1" x14ac:dyDescent="0.25">
      <c r="A14" s="87">
        <v>9</v>
      </c>
      <c r="B14" s="101" t="s">
        <v>7</v>
      </c>
      <c r="C14" s="87" t="s">
        <v>8</v>
      </c>
      <c r="D14" s="88">
        <v>1</v>
      </c>
      <c r="E14" s="89">
        <v>51369</v>
      </c>
      <c r="F14" s="105">
        <f t="shared" si="0"/>
        <v>51369</v>
      </c>
      <c r="G14" s="90">
        <v>9760</v>
      </c>
      <c r="H14" s="90">
        <f t="shared" si="1"/>
        <v>9760</v>
      </c>
      <c r="I14" s="90">
        <f t="shared" si="2"/>
        <v>61129</v>
      </c>
      <c r="K14" s="91"/>
      <c r="L14" s="92"/>
      <c r="M14" s="92"/>
      <c r="N14" s="80"/>
    </row>
    <row r="15" spans="1:14" ht="24.95" customHeight="1" x14ac:dyDescent="0.25">
      <c r="A15" s="87">
        <v>10</v>
      </c>
      <c r="B15" s="101" t="s">
        <v>179</v>
      </c>
      <c r="C15" s="87" t="s">
        <v>2</v>
      </c>
      <c r="D15" s="88">
        <v>1</v>
      </c>
      <c r="E15" s="89">
        <v>127824</v>
      </c>
      <c r="F15" s="105">
        <f t="shared" si="0"/>
        <v>127824</v>
      </c>
      <c r="G15" s="90">
        <v>24287</v>
      </c>
      <c r="H15" s="90">
        <f t="shared" si="1"/>
        <v>24287</v>
      </c>
      <c r="I15" s="90">
        <f t="shared" si="2"/>
        <v>152111</v>
      </c>
      <c r="K15" s="91"/>
      <c r="L15" s="92"/>
      <c r="M15" s="92"/>
      <c r="N15" s="80"/>
    </row>
    <row r="16" spans="1:14" ht="24.95" customHeight="1" x14ac:dyDescent="0.25">
      <c r="A16" s="87">
        <v>11</v>
      </c>
      <c r="B16" s="101" t="s">
        <v>9</v>
      </c>
      <c r="C16" s="87" t="s">
        <v>2</v>
      </c>
      <c r="D16" s="88">
        <v>1</v>
      </c>
      <c r="E16" s="89">
        <v>9047</v>
      </c>
      <c r="F16" s="105">
        <f t="shared" si="0"/>
        <v>9047</v>
      </c>
      <c r="G16" s="90">
        <v>1719</v>
      </c>
      <c r="H16" s="90">
        <f t="shared" si="1"/>
        <v>1719</v>
      </c>
      <c r="I16" s="90">
        <f t="shared" si="2"/>
        <v>10766</v>
      </c>
      <c r="K16" s="91"/>
      <c r="L16" s="92"/>
      <c r="M16" s="92"/>
      <c r="N16" s="80"/>
    </row>
    <row r="17" spans="1:14" ht="24.95" customHeight="1" x14ac:dyDescent="0.25">
      <c r="A17" s="87">
        <v>12</v>
      </c>
      <c r="B17" s="101" t="s">
        <v>142</v>
      </c>
      <c r="C17" s="87" t="s">
        <v>2</v>
      </c>
      <c r="D17" s="88">
        <v>1</v>
      </c>
      <c r="E17" s="89">
        <v>88815</v>
      </c>
      <c r="F17" s="105">
        <f t="shared" si="0"/>
        <v>88815</v>
      </c>
      <c r="G17" s="90">
        <v>16875</v>
      </c>
      <c r="H17" s="90">
        <f t="shared" si="1"/>
        <v>16875</v>
      </c>
      <c r="I17" s="90">
        <f t="shared" si="2"/>
        <v>105690</v>
      </c>
      <c r="K17" s="91"/>
      <c r="L17" s="92"/>
      <c r="M17" s="92"/>
      <c r="N17" s="80"/>
    </row>
    <row r="18" spans="1:14" ht="24.95" customHeight="1" x14ac:dyDescent="0.25">
      <c r="A18" s="87">
        <v>13</v>
      </c>
      <c r="B18" s="101" t="s">
        <v>10</v>
      </c>
      <c r="C18" s="87" t="s">
        <v>2</v>
      </c>
      <c r="D18" s="88">
        <v>1</v>
      </c>
      <c r="E18" s="89">
        <v>192211</v>
      </c>
      <c r="F18" s="105">
        <f t="shared" si="0"/>
        <v>192211</v>
      </c>
      <c r="G18" s="90">
        <v>36520</v>
      </c>
      <c r="H18" s="90">
        <f t="shared" si="1"/>
        <v>36520</v>
      </c>
      <c r="I18" s="90">
        <f t="shared" si="2"/>
        <v>228731</v>
      </c>
      <c r="K18" s="91"/>
      <c r="L18" s="92"/>
      <c r="M18" s="92"/>
      <c r="N18" s="80"/>
    </row>
    <row r="19" spans="1:14" ht="24.95" customHeight="1" x14ac:dyDescent="0.25">
      <c r="A19" s="87">
        <v>14</v>
      </c>
      <c r="B19" s="101" t="s">
        <v>207</v>
      </c>
      <c r="C19" s="87" t="s">
        <v>2</v>
      </c>
      <c r="D19" s="88">
        <v>1</v>
      </c>
      <c r="E19" s="89">
        <v>193992</v>
      </c>
      <c r="F19" s="105">
        <f t="shared" si="0"/>
        <v>193992</v>
      </c>
      <c r="G19" s="90">
        <v>36858</v>
      </c>
      <c r="H19" s="90">
        <f t="shared" si="1"/>
        <v>36858</v>
      </c>
      <c r="I19" s="90">
        <f t="shared" si="2"/>
        <v>230850</v>
      </c>
      <c r="K19" s="91"/>
      <c r="L19" s="92"/>
      <c r="M19" s="92"/>
      <c r="N19" s="80"/>
    </row>
    <row r="20" spans="1:14" ht="24.95" customHeight="1" x14ac:dyDescent="0.25">
      <c r="A20" s="87">
        <v>15</v>
      </c>
      <c r="B20" s="101" t="s">
        <v>405</v>
      </c>
      <c r="C20" s="87" t="s">
        <v>2</v>
      </c>
      <c r="D20" s="88">
        <v>1</v>
      </c>
      <c r="E20" s="89">
        <v>90616</v>
      </c>
      <c r="F20" s="105">
        <f t="shared" si="0"/>
        <v>90616</v>
      </c>
      <c r="G20" s="90">
        <v>17217</v>
      </c>
      <c r="H20" s="90">
        <f t="shared" si="1"/>
        <v>17217</v>
      </c>
      <c r="I20" s="90">
        <f t="shared" si="2"/>
        <v>107833</v>
      </c>
      <c r="K20" s="91"/>
      <c r="L20" s="92"/>
      <c r="M20" s="92"/>
      <c r="N20" s="80"/>
    </row>
    <row r="21" spans="1:14" ht="24.95" customHeight="1" x14ac:dyDescent="0.25">
      <c r="A21" s="87">
        <v>16</v>
      </c>
      <c r="B21" s="101" t="s">
        <v>206</v>
      </c>
      <c r="C21" s="87" t="s">
        <v>2</v>
      </c>
      <c r="D21" s="88">
        <v>1</v>
      </c>
      <c r="E21" s="89">
        <v>871115</v>
      </c>
      <c r="F21" s="105">
        <f t="shared" si="0"/>
        <v>871115</v>
      </c>
      <c r="G21" s="90">
        <v>165512</v>
      </c>
      <c r="H21" s="90">
        <f t="shared" si="1"/>
        <v>165512</v>
      </c>
      <c r="I21" s="90">
        <f t="shared" si="2"/>
        <v>1036627</v>
      </c>
      <c r="K21" s="91"/>
      <c r="L21" s="92"/>
      <c r="M21" s="92"/>
      <c r="N21" s="80"/>
    </row>
    <row r="22" spans="1:14" ht="24.95" customHeight="1" x14ac:dyDescent="0.25">
      <c r="A22" s="87">
        <v>17</v>
      </c>
      <c r="B22" s="101" t="s">
        <v>210</v>
      </c>
      <c r="C22" s="87" t="s">
        <v>2</v>
      </c>
      <c r="D22" s="88">
        <v>1</v>
      </c>
      <c r="E22" s="89">
        <v>621563</v>
      </c>
      <c r="F22" s="105">
        <f t="shared" si="0"/>
        <v>621563</v>
      </c>
      <c r="G22" s="90">
        <v>118097</v>
      </c>
      <c r="H22" s="90">
        <f t="shared" si="1"/>
        <v>118097</v>
      </c>
      <c r="I22" s="90">
        <f t="shared" si="2"/>
        <v>739660</v>
      </c>
      <c r="K22" s="91"/>
      <c r="L22" s="92"/>
      <c r="M22" s="92"/>
      <c r="N22" s="80"/>
    </row>
    <row r="23" spans="1:14" ht="24.95" customHeight="1" x14ac:dyDescent="0.25">
      <c r="A23" s="87">
        <v>18</v>
      </c>
      <c r="B23" s="101" t="s">
        <v>11</v>
      </c>
      <c r="C23" s="87" t="s">
        <v>2</v>
      </c>
      <c r="D23" s="88">
        <v>1</v>
      </c>
      <c r="E23" s="89">
        <v>15463</v>
      </c>
      <c r="F23" s="105">
        <f t="shared" si="0"/>
        <v>15463</v>
      </c>
      <c r="G23" s="90">
        <v>2938</v>
      </c>
      <c r="H23" s="90">
        <f t="shared" si="1"/>
        <v>2938</v>
      </c>
      <c r="I23" s="90">
        <f t="shared" si="2"/>
        <v>18401</v>
      </c>
      <c r="K23" s="91"/>
      <c r="L23" s="92"/>
      <c r="M23" s="92"/>
      <c r="N23" s="80"/>
    </row>
    <row r="24" spans="1:14" ht="24.95" customHeight="1" x14ac:dyDescent="0.25">
      <c r="A24" s="87">
        <v>19</v>
      </c>
      <c r="B24" s="101" t="s">
        <v>12</v>
      </c>
      <c r="C24" s="87" t="s">
        <v>13</v>
      </c>
      <c r="D24" s="88">
        <v>1</v>
      </c>
      <c r="E24" s="89">
        <v>13240</v>
      </c>
      <c r="F24" s="105">
        <f t="shared" si="0"/>
        <v>13240</v>
      </c>
      <c r="G24" s="90">
        <v>2516</v>
      </c>
      <c r="H24" s="90">
        <f t="shared" si="1"/>
        <v>2516</v>
      </c>
      <c r="I24" s="90">
        <f t="shared" si="2"/>
        <v>15756</v>
      </c>
      <c r="K24" s="91"/>
      <c r="L24" s="92"/>
      <c r="M24" s="92"/>
      <c r="N24" s="80"/>
    </row>
    <row r="25" spans="1:14" ht="24.95" customHeight="1" x14ac:dyDescent="0.25">
      <c r="A25" s="87">
        <v>20</v>
      </c>
      <c r="B25" s="101" t="s">
        <v>219</v>
      </c>
      <c r="C25" s="87" t="s">
        <v>2</v>
      </c>
      <c r="D25" s="88">
        <v>1</v>
      </c>
      <c r="E25" s="89">
        <v>420142</v>
      </c>
      <c r="F25" s="105">
        <f t="shared" si="0"/>
        <v>420142</v>
      </c>
      <c r="G25" s="90">
        <v>79827</v>
      </c>
      <c r="H25" s="90">
        <f t="shared" si="1"/>
        <v>79827</v>
      </c>
      <c r="I25" s="90">
        <f t="shared" si="2"/>
        <v>499969</v>
      </c>
      <c r="K25" s="91"/>
      <c r="L25" s="92"/>
      <c r="M25" s="92"/>
      <c r="N25" s="80"/>
    </row>
    <row r="26" spans="1:14" ht="24.95" customHeight="1" x14ac:dyDescent="0.25">
      <c r="A26" s="87">
        <v>21</v>
      </c>
      <c r="B26" s="101" t="s">
        <v>15</v>
      </c>
      <c r="C26" s="87" t="s">
        <v>2</v>
      </c>
      <c r="D26" s="88">
        <v>1</v>
      </c>
      <c r="E26" s="89">
        <v>33736</v>
      </c>
      <c r="F26" s="105">
        <f t="shared" si="0"/>
        <v>33736</v>
      </c>
      <c r="G26" s="90">
        <v>6410</v>
      </c>
      <c r="H26" s="90">
        <f t="shared" si="1"/>
        <v>6410</v>
      </c>
      <c r="I26" s="90">
        <f t="shared" si="2"/>
        <v>40146</v>
      </c>
      <c r="K26" s="91"/>
      <c r="L26" s="92"/>
      <c r="M26" s="92"/>
      <c r="N26" s="80"/>
    </row>
    <row r="27" spans="1:14" ht="24.95" customHeight="1" x14ac:dyDescent="0.25">
      <c r="A27" s="87">
        <v>22</v>
      </c>
      <c r="B27" s="101" t="s">
        <v>16</v>
      </c>
      <c r="C27" s="87" t="s">
        <v>2</v>
      </c>
      <c r="D27" s="88">
        <v>1</v>
      </c>
      <c r="E27" s="89">
        <v>21003</v>
      </c>
      <c r="F27" s="105">
        <f t="shared" si="0"/>
        <v>21003</v>
      </c>
      <c r="G27" s="90">
        <v>3991</v>
      </c>
      <c r="H27" s="90">
        <f t="shared" si="1"/>
        <v>3991</v>
      </c>
      <c r="I27" s="90">
        <f t="shared" si="2"/>
        <v>24994</v>
      </c>
      <c r="K27" s="91"/>
      <c r="L27" s="92"/>
      <c r="M27" s="92"/>
      <c r="N27" s="80"/>
    </row>
    <row r="28" spans="1:14" ht="24.95" customHeight="1" x14ac:dyDescent="0.25">
      <c r="A28" s="87">
        <v>23</v>
      </c>
      <c r="B28" s="101" t="s">
        <v>453</v>
      </c>
      <c r="C28" s="87" t="s">
        <v>2</v>
      </c>
      <c r="D28" s="88">
        <v>1</v>
      </c>
      <c r="E28" s="89">
        <v>27803</v>
      </c>
      <c r="F28" s="105">
        <f t="shared" si="0"/>
        <v>27803</v>
      </c>
      <c r="G28" s="90">
        <v>5283</v>
      </c>
      <c r="H28" s="90">
        <f t="shared" si="1"/>
        <v>5283</v>
      </c>
      <c r="I28" s="90">
        <f t="shared" si="2"/>
        <v>33086</v>
      </c>
      <c r="K28" s="91"/>
      <c r="L28" s="92"/>
      <c r="M28" s="92"/>
      <c r="N28" s="80"/>
    </row>
    <row r="29" spans="1:14" ht="24.95" customHeight="1" x14ac:dyDescent="0.25">
      <c r="A29" s="87">
        <v>24</v>
      </c>
      <c r="B29" s="101" t="s">
        <v>18</v>
      </c>
      <c r="C29" s="87" t="s">
        <v>2</v>
      </c>
      <c r="D29" s="88">
        <v>1</v>
      </c>
      <c r="E29" s="89">
        <v>25798</v>
      </c>
      <c r="F29" s="105">
        <f t="shared" si="0"/>
        <v>25798</v>
      </c>
      <c r="G29" s="90">
        <v>4902</v>
      </c>
      <c r="H29" s="90">
        <f t="shared" si="1"/>
        <v>4902</v>
      </c>
      <c r="I29" s="90">
        <f t="shared" si="2"/>
        <v>30700</v>
      </c>
      <c r="K29" s="91"/>
      <c r="L29" s="92"/>
      <c r="M29" s="92"/>
      <c r="N29" s="80"/>
    </row>
    <row r="30" spans="1:14" ht="24.95" customHeight="1" x14ac:dyDescent="0.25">
      <c r="A30" s="87">
        <v>25</v>
      </c>
      <c r="B30" s="101" t="s">
        <v>19</v>
      </c>
      <c r="C30" s="87" t="s">
        <v>2</v>
      </c>
      <c r="D30" s="88">
        <v>1</v>
      </c>
      <c r="E30" s="89">
        <v>19043</v>
      </c>
      <c r="F30" s="105">
        <f t="shared" si="0"/>
        <v>19043</v>
      </c>
      <c r="G30" s="90">
        <v>3618</v>
      </c>
      <c r="H30" s="90">
        <f t="shared" si="1"/>
        <v>3618</v>
      </c>
      <c r="I30" s="90">
        <f t="shared" si="2"/>
        <v>22661</v>
      </c>
      <c r="K30" s="91"/>
      <c r="L30" s="92"/>
      <c r="M30" s="92"/>
      <c r="N30" s="80"/>
    </row>
    <row r="31" spans="1:14" ht="24.95" customHeight="1" x14ac:dyDescent="0.25">
      <c r="A31" s="87">
        <v>26</v>
      </c>
      <c r="B31" s="101" t="s">
        <v>200</v>
      </c>
      <c r="C31" s="87" t="s">
        <v>2</v>
      </c>
      <c r="D31" s="88">
        <v>1</v>
      </c>
      <c r="E31" s="89">
        <v>11784</v>
      </c>
      <c r="F31" s="105">
        <f t="shared" si="0"/>
        <v>11784</v>
      </c>
      <c r="G31" s="90">
        <v>2239</v>
      </c>
      <c r="H31" s="90">
        <f t="shared" si="1"/>
        <v>2239</v>
      </c>
      <c r="I31" s="90">
        <f t="shared" si="2"/>
        <v>14023</v>
      </c>
      <c r="K31" s="91"/>
      <c r="L31" s="92"/>
      <c r="M31" s="92"/>
      <c r="N31" s="80"/>
    </row>
    <row r="32" spans="1:14" ht="24.95" customHeight="1" x14ac:dyDescent="0.25">
      <c r="A32" s="87">
        <v>27</v>
      </c>
      <c r="B32" s="101" t="s">
        <v>199</v>
      </c>
      <c r="C32" s="87" t="s">
        <v>2</v>
      </c>
      <c r="D32" s="88">
        <v>1</v>
      </c>
      <c r="E32" s="89">
        <v>8825</v>
      </c>
      <c r="F32" s="105">
        <f t="shared" si="0"/>
        <v>8825</v>
      </c>
      <c r="G32" s="90">
        <v>1677</v>
      </c>
      <c r="H32" s="90">
        <f t="shared" si="1"/>
        <v>1677</v>
      </c>
      <c r="I32" s="90">
        <f t="shared" si="2"/>
        <v>10502</v>
      </c>
      <c r="K32" s="91"/>
      <c r="L32" s="92"/>
      <c r="M32" s="92"/>
      <c r="N32" s="80"/>
    </row>
    <row r="33" spans="1:14" ht="24.95" customHeight="1" x14ac:dyDescent="0.25">
      <c r="A33" s="87">
        <v>28</v>
      </c>
      <c r="B33" s="101" t="s">
        <v>454</v>
      </c>
      <c r="C33" s="87" t="s">
        <v>2</v>
      </c>
      <c r="D33" s="88">
        <v>1</v>
      </c>
      <c r="E33" s="89">
        <v>11506</v>
      </c>
      <c r="F33" s="105">
        <f t="shared" si="0"/>
        <v>11506</v>
      </c>
      <c r="G33" s="90">
        <v>2186</v>
      </c>
      <c r="H33" s="90">
        <f t="shared" si="1"/>
        <v>2186</v>
      </c>
      <c r="I33" s="90">
        <f t="shared" si="2"/>
        <v>13692</v>
      </c>
      <c r="K33" s="91"/>
      <c r="L33" s="92"/>
      <c r="M33" s="92"/>
      <c r="N33" s="80"/>
    </row>
    <row r="34" spans="1:14" ht="24.95" customHeight="1" x14ac:dyDescent="0.25">
      <c r="A34" s="87">
        <v>29</v>
      </c>
      <c r="B34" s="101" t="s">
        <v>203</v>
      </c>
      <c r="C34" s="87" t="s">
        <v>2</v>
      </c>
      <c r="D34" s="88">
        <v>1</v>
      </c>
      <c r="E34" s="89">
        <v>7773</v>
      </c>
      <c r="F34" s="105">
        <f t="shared" si="0"/>
        <v>7773</v>
      </c>
      <c r="G34" s="90">
        <v>1477</v>
      </c>
      <c r="H34" s="90">
        <f t="shared" si="1"/>
        <v>1477</v>
      </c>
      <c r="I34" s="90">
        <f t="shared" si="2"/>
        <v>9250</v>
      </c>
      <c r="K34" s="91"/>
      <c r="L34" s="92"/>
      <c r="M34" s="92"/>
      <c r="N34" s="80"/>
    </row>
    <row r="35" spans="1:14" ht="24.95" customHeight="1" x14ac:dyDescent="0.25">
      <c r="A35" s="87">
        <v>30</v>
      </c>
      <c r="B35" s="101" t="s">
        <v>14</v>
      </c>
      <c r="C35" s="87" t="s">
        <v>2</v>
      </c>
      <c r="D35" s="88">
        <v>1</v>
      </c>
      <c r="E35" s="89">
        <v>21361</v>
      </c>
      <c r="F35" s="105">
        <f t="shared" si="0"/>
        <v>21361</v>
      </c>
      <c r="G35" s="90">
        <v>4059</v>
      </c>
      <c r="H35" s="90">
        <f t="shared" si="1"/>
        <v>4059</v>
      </c>
      <c r="I35" s="90">
        <f t="shared" si="2"/>
        <v>25420</v>
      </c>
      <c r="K35" s="91"/>
      <c r="L35" s="92"/>
      <c r="M35" s="92"/>
      <c r="N35" s="80"/>
    </row>
    <row r="36" spans="1:14" ht="24.95" customHeight="1" x14ac:dyDescent="0.25">
      <c r="A36" s="87">
        <v>31</v>
      </c>
      <c r="B36" s="101" t="s">
        <v>406</v>
      </c>
      <c r="C36" s="87" t="s">
        <v>2</v>
      </c>
      <c r="D36" s="88">
        <v>1</v>
      </c>
      <c r="E36" s="89">
        <v>35878</v>
      </c>
      <c r="F36" s="105">
        <f t="shared" si="0"/>
        <v>35878</v>
      </c>
      <c r="G36" s="90">
        <v>6817</v>
      </c>
      <c r="H36" s="90">
        <f t="shared" si="1"/>
        <v>6817</v>
      </c>
      <c r="I36" s="90">
        <f t="shared" si="2"/>
        <v>42695</v>
      </c>
      <c r="K36" s="91"/>
      <c r="L36" s="92"/>
      <c r="M36" s="92"/>
      <c r="N36" s="80"/>
    </row>
    <row r="37" spans="1:14" ht="24.95" customHeight="1" x14ac:dyDescent="0.25">
      <c r="A37" s="87">
        <v>32</v>
      </c>
      <c r="B37" s="101" t="s">
        <v>244</v>
      </c>
      <c r="C37" s="87" t="s">
        <v>2</v>
      </c>
      <c r="D37" s="88">
        <v>1</v>
      </c>
      <c r="E37" s="89">
        <v>22289</v>
      </c>
      <c r="F37" s="105">
        <f t="shared" si="0"/>
        <v>22289</v>
      </c>
      <c r="G37" s="90">
        <v>4235</v>
      </c>
      <c r="H37" s="90">
        <f t="shared" si="1"/>
        <v>4235</v>
      </c>
      <c r="I37" s="90">
        <f t="shared" si="2"/>
        <v>26524</v>
      </c>
      <c r="K37" s="91"/>
      <c r="L37" s="92"/>
      <c r="M37" s="92"/>
      <c r="N37" s="80"/>
    </row>
    <row r="38" spans="1:14" ht="24.95" customHeight="1" x14ac:dyDescent="0.25">
      <c r="A38" s="87">
        <v>33</v>
      </c>
      <c r="B38" s="101" t="s">
        <v>202</v>
      </c>
      <c r="C38" s="87" t="s">
        <v>2</v>
      </c>
      <c r="D38" s="88">
        <v>1</v>
      </c>
      <c r="E38" s="89">
        <v>32791</v>
      </c>
      <c r="F38" s="105">
        <f t="shared" si="0"/>
        <v>32791</v>
      </c>
      <c r="G38" s="90">
        <v>6230</v>
      </c>
      <c r="H38" s="90">
        <f t="shared" si="1"/>
        <v>6230</v>
      </c>
      <c r="I38" s="90">
        <f t="shared" si="2"/>
        <v>39021</v>
      </c>
      <c r="K38" s="91"/>
      <c r="L38" s="92"/>
      <c r="M38" s="92"/>
      <c r="N38" s="80"/>
    </row>
    <row r="39" spans="1:14" ht="39" customHeight="1" x14ac:dyDescent="0.25">
      <c r="A39" s="87">
        <v>34</v>
      </c>
      <c r="B39" s="101" t="s">
        <v>20</v>
      </c>
      <c r="C39" s="87" t="s">
        <v>2</v>
      </c>
      <c r="D39" s="88">
        <v>1</v>
      </c>
      <c r="E39" s="89">
        <v>4747</v>
      </c>
      <c r="F39" s="105">
        <f t="shared" si="0"/>
        <v>4747</v>
      </c>
      <c r="G39" s="90">
        <v>902</v>
      </c>
      <c r="H39" s="90">
        <f t="shared" si="1"/>
        <v>902</v>
      </c>
      <c r="I39" s="90">
        <f t="shared" si="2"/>
        <v>5649</v>
      </c>
      <c r="K39" s="91"/>
      <c r="L39" s="92"/>
      <c r="M39" s="92"/>
      <c r="N39" s="80"/>
    </row>
    <row r="40" spans="1:14" ht="39" customHeight="1" x14ac:dyDescent="0.25">
      <c r="A40" s="87">
        <v>35</v>
      </c>
      <c r="B40" s="101" t="s">
        <v>21</v>
      </c>
      <c r="C40" s="87" t="s">
        <v>2</v>
      </c>
      <c r="D40" s="88">
        <v>1</v>
      </c>
      <c r="E40" s="89">
        <v>16491</v>
      </c>
      <c r="F40" s="105">
        <f t="shared" si="0"/>
        <v>16491</v>
      </c>
      <c r="G40" s="90">
        <v>3133</v>
      </c>
      <c r="H40" s="90">
        <f t="shared" si="1"/>
        <v>3133</v>
      </c>
      <c r="I40" s="90">
        <f t="shared" si="2"/>
        <v>19624</v>
      </c>
      <c r="K40" s="91"/>
      <c r="L40" s="92"/>
      <c r="M40" s="92"/>
      <c r="N40" s="80"/>
    </row>
    <row r="41" spans="1:14" ht="39" customHeight="1" x14ac:dyDescent="0.25">
      <c r="A41" s="87">
        <v>36</v>
      </c>
      <c r="B41" s="101" t="s">
        <v>22</v>
      </c>
      <c r="C41" s="87" t="s">
        <v>2</v>
      </c>
      <c r="D41" s="88">
        <v>1</v>
      </c>
      <c r="E41" s="89">
        <v>17961</v>
      </c>
      <c r="F41" s="105">
        <f t="shared" si="0"/>
        <v>17961</v>
      </c>
      <c r="G41" s="90">
        <v>3413</v>
      </c>
      <c r="H41" s="90">
        <f t="shared" si="1"/>
        <v>3413</v>
      </c>
      <c r="I41" s="90">
        <f t="shared" si="2"/>
        <v>21374</v>
      </c>
      <c r="K41" s="91"/>
      <c r="L41" s="92"/>
      <c r="M41" s="92"/>
      <c r="N41" s="80"/>
    </row>
    <row r="42" spans="1:14" ht="39" customHeight="1" x14ac:dyDescent="0.25">
      <c r="A42" s="87">
        <v>37</v>
      </c>
      <c r="B42" s="101" t="s">
        <v>24</v>
      </c>
      <c r="C42" s="87" t="s">
        <v>2</v>
      </c>
      <c r="D42" s="88">
        <v>1</v>
      </c>
      <c r="E42" s="89">
        <v>8018</v>
      </c>
      <c r="F42" s="105">
        <f t="shared" si="0"/>
        <v>8018</v>
      </c>
      <c r="G42" s="90">
        <v>1523</v>
      </c>
      <c r="H42" s="90">
        <f t="shared" si="1"/>
        <v>1523</v>
      </c>
      <c r="I42" s="90">
        <f t="shared" si="2"/>
        <v>9541</v>
      </c>
      <c r="K42" s="91"/>
      <c r="L42" s="92"/>
      <c r="M42" s="92"/>
      <c r="N42" s="80"/>
    </row>
    <row r="43" spans="1:14" ht="39" customHeight="1" x14ac:dyDescent="0.25">
      <c r="A43" s="87">
        <v>38</v>
      </c>
      <c r="B43" s="101" t="s">
        <v>28</v>
      </c>
      <c r="C43" s="87" t="s">
        <v>2</v>
      </c>
      <c r="D43" s="88">
        <v>1</v>
      </c>
      <c r="E43" s="89">
        <v>12094</v>
      </c>
      <c r="F43" s="105">
        <f t="shared" si="0"/>
        <v>12094</v>
      </c>
      <c r="G43" s="90">
        <v>2298</v>
      </c>
      <c r="H43" s="90">
        <f t="shared" si="1"/>
        <v>2298</v>
      </c>
      <c r="I43" s="90">
        <f t="shared" si="2"/>
        <v>14392</v>
      </c>
      <c r="K43" s="91"/>
      <c r="L43" s="92"/>
      <c r="M43" s="92"/>
      <c r="N43" s="80"/>
    </row>
    <row r="44" spans="1:14" ht="39" customHeight="1" x14ac:dyDescent="0.25">
      <c r="A44" s="87">
        <v>39</v>
      </c>
      <c r="B44" s="101" t="s">
        <v>25</v>
      </c>
      <c r="C44" s="87" t="s">
        <v>2</v>
      </c>
      <c r="D44" s="88">
        <v>1</v>
      </c>
      <c r="E44" s="89">
        <v>9488</v>
      </c>
      <c r="F44" s="105">
        <f t="shared" si="0"/>
        <v>9488</v>
      </c>
      <c r="G44" s="90">
        <v>1803</v>
      </c>
      <c r="H44" s="90">
        <f t="shared" si="1"/>
        <v>1803</v>
      </c>
      <c r="I44" s="90">
        <f t="shared" si="2"/>
        <v>11291</v>
      </c>
      <c r="K44" s="91"/>
      <c r="L44" s="92"/>
      <c r="M44" s="92"/>
      <c r="N44" s="80"/>
    </row>
    <row r="45" spans="1:14" ht="39" customHeight="1" x14ac:dyDescent="0.25">
      <c r="A45" s="87">
        <v>40</v>
      </c>
      <c r="B45" s="101" t="s">
        <v>26</v>
      </c>
      <c r="C45" s="87" t="s">
        <v>2</v>
      </c>
      <c r="D45" s="88">
        <v>1</v>
      </c>
      <c r="E45" s="89">
        <v>10972</v>
      </c>
      <c r="F45" s="105">
        <f t="shared" si="0"/>
        <v>10972</v>
      </c>
      <c r="G45" s="90">
        <v>2085</v>
      </c>
      <c r="H45" s="90">
        <f t="shared" si="1"/>
        <v>2085</v>
      </c>
      <c r="I45" s="90">
        <f t="shared" si="2"/>
        <v>13057</v>
      </c>
      <c r="K45" s="91"/>
      <c r="L45" s="92"/>
      <c r="M45" s="92"/>
      <c r="N45" s="80"/>
    </row>
    <row r="46" spans="1:14" ht="39" customHeight="1" x14ac:dyDescent="0.25">
      <c r="A46" s="87">
        <v>41</v>
      </c>
      <c r="B46" s="101" t="s">
        <v>27</v>
      </c>
      <c r="C46" s="87" t="s">
        <v>2</v>
      </c>
      <c r="D46" s="88">
        <v>1</v>
      </c>
      <c r="E46" s="89">
        <v>26620</v>
      </c>
      <c r="F46" s="105">
        <f t="shared" si="0"/>
        <v>26620</v>
      </c>
      <c r="G46" s="90">
        <v>5058</v>
      </c>
      <c r="H46" s="90">
        <f t="shared" si="1"/>
        <v>5058</v>
      </c>
      <c r="I46" s="90">
        <f t="shared" si="2"/>
        <v>31678</v>
      </c>
      <c r="K46" s="91"/>
      <c r="L46" s="92"/>
      <c r="M46" s="92"/>
      <c r="N46" s="80"/>
    </row>
    <row r="47" spans="1:14" ht="39" customHeight="1" x14ac:dyDescent="0.25">
      <c r="A47" s="87">
        <v>42</v>
      </c>
      <c r="B47" s="101" t="s">
        <v>23</v>
      </c>
      <c r="C47" s="87" t="s">
        <v>2</v>
      </c>
      <c r="D47" s="88">
        <v>1</v>
      </c>
      <c r="E47" s="89">
        <v>11072</v>
      </c>
      <c r="F47" s="105">
        <f t="shared" si="0"/>
        <v>11072</v>
      </c>
      <c r="G47" s="90">
        <v>2104</v>
      </c>
      <c r="H47" s="90">
        <f t="shared" si="1"/>
        <v>2104</v>
      </c>
      <c r="I47" s="90">
        <f t="shared" si="2"/>
        <v>13176</v>
      </c>
      <c r="K47" s="91"/>
      <c r="L47" s="92"/>
      <c r="M47" s="92"/>
      <c r="N47" s="80"/>
    </row>
    <row r="48" spans="1:14" ht="39" customHeight="1" x14ac:dyDescent="0.25">
      <c r="A48" s="87">
        <v>43</v>
      </c>
      <c r="B48" s="101" t="s">
        <v>29</v>
      </c>
      <c r="C48" s="87" t="s">
        <v>2</v>
      </c>
      <c r="D48" s="88">
        <v>1</v>
      </c>
      <c r="E48" s="89">
        <v>2267</v>
      </c>
      <c r="F48" s="105">
        <f t="shared" si="0"/>
        <v>2267</v>
      </c>
      <c r="G48" s="90">
        <v>431</v>
      </c>
      <c r="H48" s="90">
        <f t="shared" si="1"/>
        <v>431</v>
      </c>
      <c r="I48" s="90">
        <f t="shared" si="2"/>
        <v>2698</v>
      </c>
      <c r="K48" s="91"/>
      <c r="L48" s="92"/>
      <c r="M48" s="92"/>
      <c r="N48" s="80"/>
    </row>
    <row r="49" spans="1:14" ht="24.95" customHeight="1" x14ac:dyDescent="0.25">
      <c r="A49" s="87">
        <v>44</v>
      </c>
      <c r="B49" s="101" t="s">
        <v>189</v>
      </c>
      <c r="C49" s="87" t="s">
        <v>2</v>
      </c>
      <c r="D49" s="88">
        <v>1</v>
      </c>
      <c r="E49" s="89">
        <v>6251</v>
      </c>
      <c r="F49" s="105">
        <f t="shared" si="0"/>
        <v>6251</v>
      </c>
      <c r="G49" s="90">
        <v>1188</v>
      </c>
      <c r="H49" s="90">
        <f t="shared" si="1"/>
        <v>1188</v>
      </c>
      <c r="I49" s="90">
        <f t="shared" si="2"/>
        <v>7439</v>
      </c>
      <c r="K49" s="91"/>
      <c r="L49" s="92"/>
      <c r="M49" s="92"/>
      <c r="N49" s="80"/>
    </row>
    <row r="50" spans="1:14" ht="24.95" customHeight="1" x14ac:dyDescent="0.25">
      <c r="A50" s="87">
        <v>45</v>
      </c>
      <c r="B50" s="101" t="s">
        <v>407</v>
      </c>
      <c r="C50" s="87" t="s">
        <v>2</v>
      </c>
      <c r="D50" s="88">
        <v>1</v>
      </c>
      <c r="E50" s="89">
        <v>72791</v>
      </c>
      <c r="F50" s="105">
        <f t="shared" si="0"/>
        <v>72791</v>
      </c>
      <c r="G50" s="90">
        <v>13830</v>
      </c>
      <c r="H50" s="90">
        <f t="shared" si="1"/>
        <v>13830</v>
      </c>
      <c r="I50" s="90">
        <f t="shared" si="2"/>
        <v>86621</v>
      </c>
      <c r="K50" s="91"/>
      <c r="L50" s="92"/>
      <c r="M50" s="92"/>
      <c r="N50" s="80"/>
    </row>
    <row r="51" spans="1:14" ht="24.95" customHeight="1" x14ac:dyDescent="0.25">
      <c r="A51" s="87">
        <v>46</v>
      </c>
      <c r="B51" s="101" t="s">
        <v>143</v>
      </c>
      <c r="C51" s="87" t="s">
        <v>93</v>
      </c>
      <c r="D51" s="88">
        <v>1</v>
      </c>
      <c r="E51" s="89">
        <v>14306</v>
      </c>
      <c r="F51" s="105">
        <f t="shared" si="0"/>
        <v>14306</v>
      </c>
      <c r="G51" s="90">
        <v>2718</v>
      </c>
      <c r="H51" s="90">
        <f t="shared" si="1"/>
        <v>2718</v>
      </c>
      <c r="I51" s="90">
        <f t="shared" si="2"/>
        <v>17024</v>
      </c>
      <c r="K51" s="91"/>
      <c r="L51" s="92"/>
      <c r="M51" s="92"/>
      <c r="N51" s="80"/>
    </row>
    <row r="52" spans="1:14" ht="24.95" customHeight="1" x14ac:dyDescent="0.25">
      <c r="A52" s="87">
        <v>47</v>
      </c>
      <c r="B52" s="101" t="s">
        <v>144</v>
      </c>
      <c r="C52" s="87" t="s">
        <v>2</v>
      </c>
      <c r="D52" s="88">
        <v>1</v>
      </c>
      <c r="E52" s="89">
        <v>759702</v>
      </c>
      <c r="F52" s="105">
        <f t="shared" si="0"/>
        <v>759702</v>
      </c>
      <c r="G52" s="90">
        <v>144343</v>
      </c>
      <c r="H52" s="90">
        <f t="shared" si="1"/>
        <v>144343</v>
      </c>
      <c r="I52" s="90">
        <f t="shared" si="2"/>
        <v>904045</v>
      </c>
      <c r="K52" s="91"/>
      <c r="L52" s="92"/>
      <c r="M52" s="92"/>
      <c r="N52" s="80"/>
    </row>
    <row r="53" spans="1:14" ht="24.95" customHeight="1" x14ac:dyDescent="0.25">
      <c r="A53" s="87">
        <v>48</v>
      </c>
      <c r="B53" s="101" t="s">
        <v>145</v>
      </c>
      <c r="C53" s="87" t="s">
        <v>93</v>
      </c>
      <c r="D53" s="88">
        <v>1</v>
      </c>
      <c r="E53" s="89">
        <v>5823</v>
      </c>
      <c r="F53" s="105">
        <f t="shared" si="0"/>
        <v>5823</v>
      </c>
      <c r="G53" s="90">
        <v>1106</v>
      </c>
      <c r="H53" s="90">
        <f t="shared" si="1"/>
        <v>1106</v>
      </c>
      <c r="I53" s="90">
        <f t="shared" si="2"/>
        <v>6929</v>
      </c>
      <c r="K53" s="91"/>
      <c r="L53" s="92"/>
      <c r="M53" s="92"/>
      <c r="N53" s="80"/>
    </row>
    <row r="54" spans="1:14" ht="24.95" customHeight="1" x14ac:dyDescent="0.25">
      <c r="A54" s="87">
        <v>49</v>
      </c>
      <c r="B54" s="101" t="s">
        <v>146</v>
      </c>
      <c r="C54" s="87" t="s">
        <v>93</v>
      </c>
      <c r="D54" s="88">
        <v>1</v>
      </c>
      <c r="E54" s="89">
        <v>11782</v>
      </c>
      <c r="F54" s="105">
        <f t="shared" si="0"/>
        <v>11782</v>
      </c>
      <c r="G54" s="90">
        <v>2239</v>
      </c>
      <c r="H54" s="90">
        <f t="shared" si="1"/>
        <v>2239</v>
      </c>
      <c r="I54" s="90">
        <f t="shared" si="2"/>
        <v>14021</v>
      </c>
      <c r="K54" s="91"/>
      <c r="L54" s="92"/>
      <c r="M54" s="92"/>
      <c r="N54" s="80"/>
    </row>
    <row r="55" spans="1:14" ht="24.95" customHeight="1" x14ac:dyDescent="0.25">
      <c r="A55" s="87">
        <v>50</v>
      </c>
      <c r="B55" s="101" t="s">
        <v>204</v>
      </c>
      <c r="C55" s="87" t="s">
        <v>2</v>
      </c>
      <c r="D55" s="88">
        <v>1</v>
      </c>
      <c r="E55" s="89">
        <v>8905</v>
      </c>
      <c r="F55" s="105">
        <f t="shared" si="0"/>
        <v>8905</v>
      </c>
      <c r="G55" s="90">
        <v>1692</v>
      </c>
      <c r="H55" s="90">
        <f t="shared" si="1"/>
        <v>1692</v>
      </c>
      <c r="I55" s="90">
        <f t="shared" si="2"/>
        <v>10597</v>
      </c>
      <c r="K55" s="91"/>
      <c r="L55" s="92"/>
      <c r="M55" s="92"/>
      <c r="N55" s="80"/>
    </row>
    <row r="56" spans="1:14" ht="54.75" customHeight="1" x14ac:dyDescent="0.25">
      <c r="A56" s="87">
        <v>51</v>
      </c>
      <c r="B56" s="102" t="s">
        <v>147</v>
      </c>
      <c r="C56" s="93" t="s">
        <v>2</v>
      </c>
      <c r="D56" s="88">
        <v>1</v>
      </c>
      <c r="E56" s="89">
        <v>58490</v>
      </c>
      <c r="F56" s="105">
        <f t="shared" si="0"/>
        <v>58490</v>
      </c>
      <c r="G56" s="90">
        <v>11113</v>
      </c>
      <c r="H56" s="90">
        <f t="shared" si="1"/>
        <v>11113</v>
      </c>
      <c r="I56" s="90">
        <f t="shared" si="2"/>
        <v>69603</v>
      </c>
      <c r="K56" s="91"/>
      <c r="L56" s="92"/>
      <c r="M56" s="92"/>
      <c r="N56" s="80"/>
    </row>
    <row r="57" spans="1:14" ht="24.95" customHeight="1" x14ac:dyDescent="0.25">
      <c r="A57" s="87">
        <v>52</v>
      </c>
      <c r="B57" s="102" t="s">
        <v>408</v>
      </c>
      <c r="C57" s="93" t="s">
        <v>2</v>
      </c>
      <c r="D57" s="88">
        <v>1</v>
      </c>
      <c r="E57" s="89">
        <v>261494</v>
      </c>
      <c r="F57" s="105">
        <f t="shared" si="0"/>
        <v>261494</v>
      </c>
      <c r="G57" s="90">
        <v>49684</v>
      </c>
      <c r="H57" s="90">
        <f t="shared" si="1"/>
        <v>49684</v>
      </c>
      <c r="I57" s="90">
        <f t="shared" si="2"/>
        <v>311178</v>
      </c>
      <c r="K57" s="91"/>
      <c r="L57" s="92"/>
      <c r="M57" s="92"/>
      <c r="N57" s="80"/>
    </row>
    <row r="58" spans="1:14" ht="24.95" customHeight="1" x14ac:dyDescent="0.25">
      <c r="A58" s="87">
        <v>53</v>
      </c>
      <c r="B58" s="102" t="s">
        <v>191</v>
      </c>
      <c r="C58" s="93" t="s">
        <v>2</v>
      </c>
      <c r="D58" s="88">
        <v>1</v>
      </c>
      <c r="E58" s="89">
        <v>147164</v>
      </c>
      <c r="F58" s="105">
        <f t="shared" si="0"/>
        <v>147164</v>
      </c>
      <c r="G58" s="90">
        <v>27961</v>
      </c>
      <c r="H58" s="90">
        <f t="shared" si="1"/>
        <v>27961</v>
      </c>
      <c r="I58" s="90">
        <f t="shared" si="2"/>
        <v>175125</v>
      </c>
      <c r="K58" s="91"/>
      <c r="L58" s="92"/>
      <c r="M58" s="92"/>
      <c r="N58" s="80"/>
    </row>
    <row r="59" spans="1:14" ht="24.95" customHeight="1" x14ac:dyDescent="0.25">
      <c r="A59" s="87">
        <v>54</v>
      </c>
      <c r="B59" s="102" t="s">
        <v>148</v>
      </c>
      <c r="C59" s="93" t="s">
        <v>2</v>
      </c>
      <c r="D59" s="88">
        <v>1</v>
      </c>
      <c r="E59" s="89">
        <v>75204</v>
      </c>
      <c r="F59" s="105">
        <f t="shared" si="0"/>
        <v>75204</v>
      </c>
      <c r="G59" s="90">
        <v>14289</v>
      </c>
      <c r="H59" s="90">
        <f t="shared" si="1"/>
        <v>14289</v>
      </c>
      <c r="I59" s="90">
        <f t="shared" si="2"/>
        <v>89493</v>
      </c>
      <c r="K59" s="91"/>
      <c r="L59" s="92"/>
      <c r="M59" s="92"/>
      <c r="N59" s="80"/>
    </row>
    <row r="60" spans="1:14" ht="24.95" customHeight="1" x14ac:dyDescent="0.25">
      <c r="A60" s="87">
        <v>55</v>
      </c>
      <c r="B60" s="102" t="s">
        <v>252</v>
      </c>
      <c r="C60" s="93" t="s">
        <v>2</v>
      </c>
      <c r="D60" s="88">
        <v>1</v>
      </c>
      <c r="E60" s="89">
        <v>53872</v>
      </c>
      <c r="F60" s="105">
        <f t="shared" si="0"/>
        <v>53872</v>
      </c>
      <c r="G60" s="90">
        <v>10236</v>
      </c>
      <c r="H60" s="90">
        <f t="shared" si="1"/>
        <v>10236</v>
      </c>
      <c r="I60" s="90">
        <f t="shared" si="2"/>
        <v>64108</v>
      </c>
      <c r="K60" s="91"/>
      <c r="L60" s="92"/>
      <c r="M60" s="92"/>
      <c r="N60" s="80"/>
    </row>
    <row r="61" spans="1:14" ht="24.95" customHeight="1" x14ac:dyDescent="0.25">
      <c r="A61" s="87">
        <v>56</v>
      </c>
      <c r="B61" s="102" t="s">
        <v>30</v>
      </c>
      <c r="C61" s="93" t="s">
        <v>43</v>
      </c>
      <c r="D61" s="88">
        <v>1</v>
      </c>
      <c r="E61" s="89">
        <v>588690</v>
      </c>
      <c r="F61" s="105">
        <f t="shared" si="0"/>
        <v>588690</v>
      </c>
      <c r="G61" s="90">
        <v>111851</v>
      </c>
      <c r="H61" s="90">
        <f t="shared" si="1"/>
        <v>111851</v>
      </c>
      <c r="I61" s="90">
        <f t="shared" si="2"/>
        <v>700541</v>
      </c>
      <c r="K61" s="91"/>
      <c r="L61" s="92"/>
      <c r="M61" s="92"/>
      <c r="N61" s="80"/>
    </row>
    <row r="62" spans="1:14" ht="24.95" customHeight="1" x14ac:dyDescent="0.25">
      <c r="A62" s="87">
        <v>57</v>
      </c>
      <c r="B62" s="102" t="s">
        <v>409</v>
      </c>
      <c r="C62" s="93" t="s">
        <v>2</v>
      </c>
      <c r="D62" s="88">
        <v>1</v>
      </c>
      <c r="E62" s="89">
        <v>250256</v>
      </c>
      <c r="F62" s="105">
        <f t="shared" si="0"/>
        <v>250256</v>
      </c>
      <c r="G62" s="90">
        <v>47549</v>
      </c>
      <c r="H62" s="90">
        <f t="shared" si="1"/>
        <v>47549</v>
      </c>
      <c r="I62" s="90">
        <f t="shared" si="2"/>
        <v>297805</v>
      </c>
      <c r="K62" s="91"/>
      <c r="L62" s="92"/>
      <c r="M62" s="92"/>
      <c r="N62" s="80"/>
    </row>
    <row r="63" spans="1:14" ht="24.95" customHeight="1" x14ac:dyDescent="0.25">
      <c r="A63" s="87">
        <v>58</v>
      </c>
      <c r="B63" s="102" t="s">
        <v>31</v>
      </c>
      <c r="C63" s="93" t="s">
        <v>32</v>
      </c>
      <c r="D63" s="88">
        <v>1</v>
      </c>
      <c r="E63" s="89">
        <v>213417</v>
      </c>
      <c r="F63" s="105">
        <f t="shared" si="0"/>
        <v>213417</v>
      </c>
      <c r="G63" s="90">
        <v>40549</v>
      </c>
      <c r="H63" s="90">
        <f t="shared" si="1"/>
        <v>40549</v>
      </c>
      <c r="I63" s="90">
        <f t="shared" si="2"/>
        <v>253966</v>
      </c>
      <c r="K63" s="91"/>
      <c r="L63" s="92"/>
      <c r="M63" s="92"/>
      <c r="N63" s="80"/>
    </row>
    <row r="64" spans="1:14" ht="24.95" customHeight="1" x14ac:dyDescent="0.25">
      <c r="A64" s="87">
        <v>59</v>
      </c>
      <c r="B64" s="102" t="s">
        <v>33</v>
      </c>
      <c r="C64" s="93" t="s">
        <v>2</v>
      </c>
      <c r="D64" s="88">
        <v>1</v>
      </c>
      <c r="E64" s="89">
        <v>68541</v>
      </c>
      <c r="F64" s="105">
        <f t="shared" si="0"/>
        <v>68541</v>
      </c>
      <c r="G64" s="90">
        <v>13023</v>
      </c>
      <c r="H64" s="90">
        <f t="shared" si="1"/>
        <v>13023</v>
      </c>
      <c r="I64" s="90">
        <f t="shared" si="2"/>
        <v>81564</v>
      </c>
      <c r="K64" s="91"/>
      <c r="L64" s="92"/>
      <c r="M64" s="92"/>
      <c r="N64" s="80"/>
    </row>
    <row r="65" spans="1:14" ht="24.95" customHeight="1" x14ac:dyDescent="0.25">
      <c r="A65" s="87">
        <v>60</v>
      </c>
      <c r="B65" s="102" t="s">
        <v>34</v>
      </c>
      <c r="C65" s="93" t="s">
        <v>35</v>
      </c>
      <c r="D65" s="88">
        <v>1</v>
      </c>
      <c r="E65" s="89">
        <v>106362</v>
      </c>
      <c r="F65" s="105">
        <f t="shared" si="0"/>
        <v>106362</v>
      </c>
      <c r="G65" s="90">
        <v>20209</v>
      </c>
      <c r="H65" s="90">
        <f t="shared" si="1"/>
        <v>20209</v>
      </c>
      <c r="I65" s="90">
        <f t="shared" si="2"/>
        <v>126571</v>
      </c>
      <c r="K65" s="91"/>
      <c r="L65" s="92"/>
      <c r="M65" s="92"/>
      <c r="N65" s="80"/>
    </row>
    <row r="66" spans="1:14" ht="24.95" customHeight="1" x14ac:dyDescent="0.25">
      <c r="A66" s="87">
        <v>61</v>
      </c>
      <c r="B66" s="102" t="s">
        <v>36</v>
      </c>
      <c r="C66" s="93" t="s">
        <v>35</v>
      </c>
      <c r="D66" s="88">
        <v>1</v>
      </c>
      <c r="E66" s="89">
        <v>75398</v>
      </c>
      <c r="F66" s="105">
        <f t="shared" si="0"/>
        <v>75398</v>
      </c>
      <c r="G66" s="90">
        <v>14326</v>
      </c>
      <c r="H66" s="90">
        <f t="shared" si="1"/>
        <v>14326</v>
      </c>
      <c r="I66" s="90">
        <f t="shared" si="2"/>
        <v>89724</v>
      </c>
      <c r="K66" s="91"/>
      <c r="L66" s="92"/>
      <c r="M66" s="92"/>
      <c r="N66" s="80"/>
    </row>
    <row r="67" spans="1:14" ht="24.95" customHeight="1" x14ac:dyDescent="0.25">
      <c r="A67" s="87">
        <v>62</v>
      </c>
      <c r="B67" s="102" t="s">
        <v>444</v>
      </c>
      <c r="C67" s="93" t="s">
        <v>2</v>
      </c>
      <c r="D67" s="88">
        <v>1</v>
      </c>
      <c r="E67" s="89">
        <v>65152</v>
      </c>
      <c r="F67" s="105">
        <f t="shared" si="0"/>
        <v>65152</v>
      </c>
      <c r="G67" s="90">
        <v>12379</v>
      </c>
      <c r="H67" s="90">
        <f t="shared" si="1"/>
        <v>12379</v>
      </c>
      <c r="I67" s="90">
        <f t="shared" si="2"/>
        <v>77531</v>
      </c>
      <c r="K67" s="91"/>
      <c r="L67" s="92"/>
      <c r="M67" s="92"/>
      <c r="N67" s="80"/>
    </row>
    <row r="68" spans="1:14" ht="24.95" customHeight="1" x14ac:dyDescent="0.25">
      <c r="A68" s="87">
        <v>63</v>
      </c>
      <c r="B68" s="102" t="s">
        <v>410</v>
      </c>
      <c r="C68" s="93" t="s">
        <v>2</v>
      </c>
      <c r="D68" s="88">
        <v>1</v>
      </c>
      <c r="E68" s="89">
        <v>10502</v>
      </c>
      <c r="F68" s="105">
        <f t="shared" si="0"/>
        <v>10502</v>
      </c>
      <c r="G68" s="90">
        <v>1995</v>
      </c>
      <c r="H68" s="90">
        <f t="shared" si="1"/>
        <v>1995</v>
      </c>
      <c r="I68" s="90">
        <f t="shared" si="2"/>
        <v>12497</v>
      </c>
      <c r="K68" s="91"/>
      <c r="L68" s="92"/>
      <c r="M68" s="92"/>
      <c r="N68" s="80"/>
    </row>
    <row r="69" spans="1:14" ht="36" customHeight="1" x14ac:dyDescent="0.25">
      <c r="A69" s="87">
        <v>64</v>
      </c>
      <c r="B69" s="102" t="s">
        <v>208</v>
      </c>
      <c r="C69" s="93" t="s">
        <v>2</v>
      </c>
      <c r="D69" s="88">
        <v>1</v>
      </c>
      <c r="E69" s="89">
        <v>6705</v>
      </c>
      <c r="F69" s="105">
        <f t="shared" si="0"/>
        <v>6705</v>
      </c>
      <c r="G69" s="90">
        <v>1274</v>
      </c>
      <c r="H69" s="90">
        <f t="shared" si="1"/>
        <v>1274</v>
      </c>
      <c r="I69" s="90">
        <f t="shared" si="2"/>
        <v>7979</v>
      </c>
      <c r="K69" s="91"/>
      <c r="L69" s="92"/>
      <c r="M69" s="92"/>
      <c r="N69" s="80"/>
    </row>
    <row r="70" spans="1:14" ht="24.95" customHeight="1" x14ac:dyDescent="0.25">
      <c r="A70" s="87">
        <v>65</v>
      </c>
      <c r="B70" s="102" t="s">
        <v>212</v>
      </c>
      <c r="C70" s="93" t="s">
        <v>2</v>
      </c>
      <c r="D70" s="88">
        <v>1</v>
      </c>
      <c r="E70" s="89">
        <v>3056</v>
      </c>
      <c r="F70" s="105">
        <f t="shared" si="0"/>
        <v>3056</v>
      </c>
      <c r="G70" s="90">
        <v>581</v>
      </c>
      <c r="H70" s="90">
        <f t="shared" si="1"/>
        <v>581</v>
      </c>
      <c r="I70" s="90">
        <f t="shared" si="2"/>
        <v>3637</v>
      </c>
      <c r="K70" s="91"/>
      <c r="L70" s="92"/>
      <c r="M70" s="92"/>
      <c r="N70" s="80"/>
    </row>
    <row r="71" spans="1:14" ht="24.95" customHeight="1" x14ac:dyDescent="0.25">
      <c r="A71" s="87">
        <v>66</v>
      </c>
      <c r="B71" s="102" t="s">
        <v>218</v>
      </c>
      <c r="C71" s="93" t="s">
        <v>2</v>
      </c>
      <c r="D71" s="88">
        <v>1</v>
      </c>
      <c r="E71" s="89">
        <v>3217</v>
      </c>
      <c r="F71" s="105">
        <f t="shared" ref="F71:F134" si="3">ROUND(E71,0)</f>
        <v>3217</v>
      </c>
      <c r="G71" s="90">
        <v>611</v>
      </c>
      <c r="H71" s="90">
        <f t="shared" ref="H71:H134" si="4">ROUND(G71,0)</f>
        <v>611</v>
      </c>
      <c r="I71" s="90">
        <f t="shared" ref="I71:I134" si="5">+H71+F71</f>
        <v>3828</v>
      </c>
      <c r="K71" s="91"/>
      <c r="L71" s="92"/>
      <c r="M71" s="92"/>
      <c r="N71" s="80"/>
    </row>
    <row r="72" spans="1:14" ht="24.95" customHeight="1" x14ac:dyDescent="0.25">
      <c r="A72" s="87">
        <v>67</v>
      </c>
      <c r="B72" s="102" t="s">
        <v>37</v>
      </c>
      <c r="C72" s="93" t="s">
        <v>2</v>
      </c>
      <c r="D72" s="88">
        <v>1</v>
      </c>
      <c r="E72" s="89">
        <v>1706</v>
      </c>
      <c r="F72" s="105">
        <f t="shared" si="3"/>
        <v>1706</v>
      </c>
      <c r="G72" s="90">
        <v>324</v>
      </c>
      <c r="H72" s="90">
        <f t="shared" si="4"/>
        <v>324</v>
      </c>
      <c r="I72" s="90">
        <f t="shared" si="5"/>
        <v>2030</v>
      </c>
      <c r="K72" s="91"/>
      <c r="L72" s="92"/>
      <c r="M72" s="92"/>
      <c r="N72" s="80"/>
    </row>
    <row r="73" spans="1:14" ht="24.95" customHeight="1" x14ac:dyDescent="0.25">
      <c r="A73" s="87">
        <v>68</v>
      </c>
      <c r="B73" s="102" t="s">
        <v>38</v>
      </c>
      <c r="C73" s="93" t="s">
        <v>2</v>
      </c>
      <c r="D73" s="88">
        <v>1</v>
      </c>
      <c r="E73" s="89">
        <v>1059</v>
      </c>
      <c r="F73" s="105">
        <f t="shared" si="3"/>
        <v>1059</v>
      </c>
      <c r="G73" s="90">
        <v>201</v>
      </c>
      <c r="H73" s="90">
        <f t="shared" si="4"/>
        <v>201</v>
      </c>
      <c r="I73" s="90">
        <f t="shared" si="5"/>
        <v>1260</v>
      </c>
      <c r="K73" s="91"/>
      <c r="L73" s="92"/>
      <c r="M73" s="92"/>
      <c r="N73" s="80"/>
    </row>
    <row r="74" spans="1:14" ht="42" customHeight="1" x14ac:dyDescent="0.25">
      <c r="A74" s="87">
        <v>69</v>
      </c>
      <c r="B74" s="102" t="s">
        <v>39</v>
      </c>
      <c r="C74" s="93" t="s">
        <v>2</v>
      </c>
      <c r="D74" s="88">
        <v>1</v>
      </c>
      <c r="E74" s="89">
        <v>76333</v>
      </c>
      <c r="F74" s="105">
        <f t="shared" si="3"/>
        <v>76333</v>
      </c>
      <c r="G74" s="90">
        <v>14503</v>
      </c>
      <c r="H74" s="90">
        <f t="shared" si="4"/>
        <v>14503</v>
      </c>
      <c r="I74" s="90">
        <f t="shared" si="5"/>
        <v>90836</v>
      </c>
      <c r="K74" s="91"/>
      <c r="L74" s="92"/>
      <c r="M74" s="92"/>
      <c r="N74" s="80"/>
    </row>
    <row r="75" spans="1:14" ht="24.95" customHeight="1" x14ac:dyDescent="0.25">
      <c r="A75" s="87">
        <v>70</v>
      </c>
      <c r="B75" s="102" t="s">
        <v>40</v>
      </c>
      <c r="C75" s="93" t="s">
        <v>2</v>
      </c>
      <c r="D75" s="88">
        <v>1</v>
      </c>
      <c r="E75" s="89">
        <v>168866</v>
      </c>
      <c r="F75" s="105">
        <f t="shared" si="3"/>
        <v>168866</v>
      </c>
      <c r="G75" s="90">
        <v>32085</v>
      </c>
      <c r="H75" s="90">
        <f t="shared" si="4"/>
        <v>32085</v>
      </c>
      <c r="I75" s="90">
        <f t="shared" si="5"/>
        <v>200951</v>
      </c>
      <c r="K75" s="91"/>
      <c r="L75" s="92"/>
      <c r="M75" s="92"/>
      <c r="N75" s="80"/>
    </row>
    <row r="76" spans="1:14" ht="24.95" customHeight="1" x14ac:dyDescent="0.25">
      <c r="A76" s="87">
        <v>71</v>
      </c>
      <c r="B76" s="102" t="s">
        <v>445</v>
      </c>
      <c r="C76" s="93" t="s">
        <v>43</v>
      </c>
      <c r="D76" s="88">
        <v>1</v>
      </c>
      <c r="E76" s="89">
        <v>144540</v>
      </c>
      <c r="F76" s="105">
        <f t="shared" si="3"/>
        <v>144540</v>
      </c>
      <c r="G76" s="90">
        <v>27463</v>
      </c>
      <c r="H76" s="90">
        <f t="shared" si="4"/>
        <v>27463</v>
      </c>
      <c r="I76" s="90">
        <f t="shared" si="5"/>
        <v>172003</v>
      </c>
      <c r="K76" s="91"/>
      <c r="L76" s="92"/>
      <c r="M76" s="92"/>
      <c r="N76" s="80"/>
    </row>
    <row r="77" spans="1:14" ht="24.95" customHeight="1" x14ac:dyDescent="0.25">
      <c r="A77" s="87">
        <v>72</v>
      </c>
      <c r="B77" s="102" t="s">
        <v>42</v>
      </c>
      <c r="C77" s="93" t="s">
        <v>43</v>
      </c>
      <c r="D77" s="88">
        <v>1</v>
      </c>
      <c r="E77" s="89">
        <v>136837</v>
      </c>
      <c r="F77" s="105">
        <f t="shared" si="3"/>
        <v>136837</v>
      </c>
      <c r="G77" s="90">
        <v>25999</v>
      </c>
      <c r="H77" s="90">
        <f t="shared" si="4"/>
        <v>25999</v>
      </c>
      <c r="I77" s="90">
        <f t="shared" si="5"/>
        <v>162836</v>
      </c>
      <c r="K77" s="91"/>
      <c r="L77" s="92"/>
      <c r="M77" s="92"/>
      <c r="N77" s="80"/>
    </row>
    <row r="78" spans="1:14" ht="24.95" customHeight="1" x14ac:dyDescent="0.25">
      <c r="A78" s="87">
        <v>73</v>
      </c>
      <c r="B78" s="102" t="s">
        <v>44</v>
      </c>
      <c r="C78" s="93" t="s">
        <v>43</v>
      </c>
      <c r="D78" s="88">
        <v>1</v>
      </c>
      <c r="E78" s="89">
        <v>30064</v>
      </c>
      <c r="F78" s="105">
        <f t="shared" si="3"/>
        <v>30064</v>
      </c>
      <c r="G78" s="90">
        <v>5712</v>
      </c>
      <c r="H78" s="90">
        <f t="shared" si="4"/>
        <v>5712</v>
      </c>
      <c r="I78" s="90">
        <f t="shared" si="5"/>
        <v>35776</v>
      </c>
      <c r="K78" s="91"/>
      <c r="L78" s="92"/>
      <c r="M78" s="92"/>
      <c r="N78" s="80"/>
    </row>
    <row r="79" spans="1:14" ht="24.95" customHeight="1" x14ac:dyDescent="0.25">
      <c r="A79" s="87">
        <v>74</v>
      </c>
      <c r="B79" s="102" t="s">
        <v>411</v>
      </c>
      <c r="C79" s="93" t="s">
        <v>2</v>
      </c>
      <c r="D79" s="88">
        <v>1</v>
      </c>
      <c r="E79" s="89">
        <v>87597</v>
      </c>
      <c r="F79" s="105">
        <f t="shared" si="3"/>
        <v>87597</v>
      </c>
      <c r="G79" s="90">
        <v>16643</v>
      </c>
      <c r="H79" s="90">
        <f t="shared" si="4"/>
        <v>16643</v>
      </c>
      <c r="I79" s="90">
        <f t="shared" si="5"/>
        <v>104240</v>
      </c>
      <c r="K79" s="91"/>
      <c r="L79" s="92"/>
      <c r="M79" s="92"/>
      <c r="N79" s="80"/>
    </row>
    <row r="80" spans="1:14" ht="24.95" customHeight="1" x14ac:dyDescent="0.25">
      <c r="A80" s="87">
        <v>75</v>
      </c>
      <c r="B80" s="102" t="s">
        <v>412</v>
      </c>
      <c r="C80" s="93" t="s">
        <v>2</v>
      </c>
      <c r="D80" s="88">
        <v>1</v>
      </c>
      <c r="E80" s="89">
        <v>162043</v>
      </c>
      <c r="F80" s="105">
        <f t="shared" si="3"/>
        <v>162043</v>
      </c>
      <c r="G80" s="90">
        <v>30788</v>
      </c>
      <c r="H80" s="90">
        <f t="shared" si="4"/>
        <v>30788</v>
      </c>
      <c r="I80" s="90">
        <f t="shared" si="5"/>
        <v>192831</v>
      </c>
      <c r="K80" s="91"/>
      <c r="L80" s="92"/>
      <c r="M80" s="92"/>
      <c r="N80" s="80"/>
    </row>
    <row r="81" spans="1:14" ht="24.95" customHeight="1" x14ac:dyDescent="0.25">
      <c r="A81" s="87">
        <v>76</v>
      </c>
      <c r="B81" s="102" t="s">
        <v>177</v>
      </c>
      <c r="C81" s="93" t="s">
        <v>2</v>
      </c>
      <c r="D81" s="88">
        <v>1</v>
      </c>
      <c r="E81" s="89">
        <v>16113</v>
      </c>
      <c r="F81" s="105">
        <f t="shared" si="3"/>
        <v>16113</v>
      </c>
      <c r="G81" s="90">
        <v>3061</v>
      </c>
      <c r="H81" s="90">
        <f t="shared" si="4"/>
        <v>3061</v>
      </c>
      <c r="I81" s="90">
        <f t="shared" si="5"/>
        <v>19174</v>
      </c>
      <c r="K81" s="91"/>
      <c r="L81" s="92"/>
      <c r="M81" s="92"/>
      <c r="N81" s="80"/>
    </row>
    <row r="82" spans="1:14" ht="24.95" customHeight="1" x14ac:dyDescent="0.25">
      <c r="A82" s="87">
        <v>77</v>
      </c>
      <c r="B82" s="102" t="s">
        <v>413</v>
      </c>
      <c r="C82" s="93" t="s">
        <v>2</v>
      </c>
      <c r="D82" s="88">
        <v>1</v>
      </c>
      <c r="E82" s="89">
        <v>89625</v>
      </c>
      <c r="F82" s="105">
        <f t="shared" si="3"/>
        <v>89625</v>
      </c>
      <c r="G82" s="90">
        <v>17029</v>
      </c>
      <c r="H82" s="90">
        <f t="shared" si="4"/>
        <v>17029</v>
      </c>
      <c r="I82" s="90">
        <f t="shared" si="5"/>
        <v>106654</v>
      </c>
      <c r="K82" s="91"/>
      <c r="L82" s="92"/>
      <c r="M82" s="92"/>
      <c r="N82" s="80"/>
    </row>
    <row r="83" spans="1:14" ht="24.95" customHeight="1" x14ac:dyDescent="0.25">
      <c r="A83" s="87">
        <v>78</v>
      </c>
      <c r="B83" s="102" t="s">
        <v>414</v>
      </c>
      <c r="C83" s="93" t="s">
        <v>2</v>
      </c>
      <c r="D83" s="88">
        <v>1</v>
      </c>
      <c r="E83" s="89">
        <v>158319</v>
      </c>
      <c r="F83" s="105">
        <f t="shared" si="3"/>
        <v>158319</v>
      </c>
      <c r="G83" s="90">
        <v>30081</v>
      </c>
      <c r="H83" s="90">
        <f t="shared" si="4"/>
        <v>30081</v>
      </c>
      <c r="I83" s="90">
        <f t="shared" si="5"/>
        <v>188400</v>
      </c>
      <c r="K83" s="91"/>
      <c r="L83" s="92"/>
      <c r="M83" s="92"/>
      <c r="N83" s="80"/>
    </row>
    <row r="84" spans="1:14" ht="24.95" customHeight="1" x14ac:dyDescent="0.25">
      <c r="A84" s="87">
        <v>79</v>
      </c>
      <c r="B84" s="102" t="s">
        <v>415</v>
      </c>
      <c r="C84" s="93" t="s">
        <v>2</v>
      </c>
      <c r="D84" s="88">
        <v>1</v>
      </c>
      <c r="E84" s="89">
        <v>122613</v>
      </c>
      <c r="F84" s="105">
        <f t="shared" si="3"/>
        <v>122613</v>
      </c>
      <c r="G84" s="90">
        <v>23296</v>
      </c>
      <c r="H84" s="90">
        <f t="shared" si="4"/>
        <v>23296</v>
      </c>
      <c r="I84" s="90">
        <f t="shared" si="5"/>
        <v>145909</v>
      </c>
      <c r="K84" s="91"/>
      <c r="L84" s="92"/>
      <c r="M84" s="92"/>
      <c r="N84" s="80"/>
    </row>
    <row r="85" spans="1:14" ht="24.95" customHeight="1" x14ac:dyDescent="0.25">
      <c r="A85" s="87">
        <v>80</v>
      </c>
      <c r="B85" s="102" t="s">
        <v>416</v>
      </c>
      <c r="C85" s="93" t="s">
        <v>2</v>
      </c>
      <c r="D85" s="88">
        <v>1</v>
      </c>
      <c r="E85" s="89">
        <v>12622</v>
      </c>
      <c r="F85" s="105">
        <f t="shared" si="3"/>
        <v>12622</v>
      </c>
      <c r="G85" s="90">
        <v>2398</v>
      </c>
      <c r="H85" s="90">
        <f t="shared" si="4"/>
        <v>2398</v>
      </c>
      <c r="I85" s="90">
        <f t="shared" si="5"/>
        <v>15020</v>
      </c>
      <c r="K85" s="91"/>
      <c r="L85" s="92"/>
      <c r="M85" s="92"/>
      <c r="N85" s="80"/>
    </row>
    <row r="86" spans="1:14" ht="24.95" customHeight="1" x14ac:dyDescent="0.25">
      <c r="A86" s="87">
        <v>81</v>
      </c>
      <c r="B86" s="102" t="s">
        <v>255</v>
      </c>
      <c r="C86" s="93" t="s">
        <v>2</v>
      </c>
      <c r="D86" s="88">
        <v>1</v>
      </c>
      <c r="E86" s="89">
        <v>80409</v>
      </c>
      <c r="F86" s="105">
        <f t="shared" si="3"/>
        <v>80409</v>
      </c>
      <c r="G86" s="90">
        <v>15278</v>
      </c>
      <c r="H86" s="90">
        <f t="shared" si="4"/>
        <v>15278</v>
      </c>
      <c r="I86" s="90">
        <f t="shared" si="5"/>
        <v>95687</v>
      </c>
      <c r="K86" s="91"/>
      <c r="L86" s="92"/>
      <c r="M86" s="92"/>
      <c r="N86" s="80"/>
    </row>
    <row r="87" spans="1:14" ht="24.95" customHeight="1" x14ac:dyDescent="0.25">
      <c r="A87" s="87">
        <v>82</v>
      </c>
      <c r="B87" s="102" t="s">
        <v>176</v>
      </c>
      <c r="C87" s="93" t="s">
        <v>6</v>
      </c>
      <c r="D87" s="88">
        <v>1</v>
      </c>
      <c r="E87" s="89">
        <v>24016</v>
      </c>
      <c r="F87" s="105">
        <f t="shared" si="3"/>
        <v>24016</v>
      </c>
      <c r="G87" s="90">
        <v>4563</v>
      </c>
      <c r="H87" s="90">
        <f t="shared" si="4"/>
        <v>4563</v>
      </c>
      <c r="I87" s="90">
        <f t="shared" si="5"/>
        <v>28579</v>
      </c>
      <c r="K87" s="91"/>
      <c r="L87" s="92"/>
      <c r="M87" s="92"/>
      <c r="N87" s="80"/>
    </row>
    <row r="88" spans="1:14" ht="24.95" customHeight="1" x14ac:dyDescent="0.25">
      <c r="A88" s="87">
        <v>83</v>
      </c>
      <c r="B88" s="102" t="s">
        <v>217</v>
      </c>
      <c r="C88" s="93" t="s">
        <v>2</v>
      </c>
      <c r="D88" s="88">
        <v>1</v>
      </c>
      <c r="E88" s="89">
        <v>18025</v>
      </c>
      <c r="F88" s="105">
        <f t="shared" si="3"/>
        <v>18025</v>
      </c>
      <c r="G88" s="90">
        <v>3425</v>
      </c>
      <c r="H88" s="90">
        <f t="shared" si="4"/>
        <v>3425</v>
      </c>
      <c r="I88" s="90">
        <f t="shared" si="5"/>
        <v>21450</v>
      </c>
      <c r="K88" s="91"/>
      <c r="L88" s="92"/>
      <c r="M88" s="92"/>
      <c r="N88" s="80"/>
    </row>
    <row r="89" spans="1:14" ht="24.95" customHeight="1" x14ac:dyDescent="0.25">
      <c r="A89" s="87">
        <v>84</v>
      </c>
      <c r="B89" s="102" t="s">
        <v>45</v>
      </c>
      <c r="C89" s="93" t="s">
        <v>2</v>
      </c>
      <c r="D89" s="88">
        <v>1</v>
      </c>
      <c r="E89" s="89">
        <v>14615</v>
      </c>
      <c r="F89" s="105">
        <f t="shared" si="3"/>
        <v>14615</v>
      </c>
      <c r="G89" s="90">
        <v>2777</v>
      </c>
      <c r="H89" s="90">
        <f t="shared" si="4"/>
        <v>2777</v>
      </c>
      <c r="I89" s="90">
        <f t="shared" si="5"/>
        <v>17392</v>
      </c>
      <c r="K89" s="91"/>
      <c r="L89" s="92"/>
      <c r="M89" s="92"/>
      <c r="N89" s="80"/>
    </row>
    <row r="90" spans="1:14" ht="24.95" customHeight="1" x14ac:dyDescent="0.25">
      <c r="A90" s="87">
        <v>85</v>
      </c>
      <c r="B90" s="102" t="s">
        <v>46</v>
      </c>
      <c r="C90" s="93" t="s">
        <v>2</v>
      </c>
      <c r="D90" s="88">
        <v>1</v>
      </c>
      <c r="E90" s="89">
        <v>13513</v>
      </c>
      <c r="F90" s="105">
        <f t="shared" si="3"/>
        <v>13513</v>
      </c>
      <c r="G90" s="90">
        <v>2567</v>
      </c>
      <c r="H90" s="90">
        <f t="shared" si="4"/>
        <v>2567</v>
      </c>
      <c r="I90" s="90">
        <f t="shared" si="5"/>
        <v>16080</v>
      </c>
      <c r="K90" s="91"/>
      <c r="L90" s="92"/>
      <c r="M90" s="92"/>
      <c r="N90" s="80"/>
    </row>
    <row r="91" spans="1:14" ht="24.95" customHeight="1" x14ac:dyDescent="0.25">
      <c r="A91" s="87">
        <v>86</v>
      </c>
      <c r="B91" s="102" t="s">
        <v>149</v>
      </c>
      <c r="C91" s="93" t="s">
        <v>2</v>
      </c>
      <c r="D91" s="88">
        <v>1</v>
      </c>
      <c r="E91" s="89">
        <v>5941</v>
      </c>
      <c r="F91" s="105">
        <f t="shared" si="3"/>
        <v>5941</v>
      </c>
      <c r="G91" s="90">
        <v>1129</v>
      </c>
      <c r="H91" s="90">
        <f t="shared" si="4"/>
        <v>1129</v>
      </c>
      <c r="I91" s="90">
        <f t="shared" si="5"/>
        <v>7070</v>
      </c>
      <c r="K91" s="91"/>
      <c r="L91" s="92"/>
      <c r="M91" s="92"/>
      <c r="N91" s="80"/>
    </row>
    <row r="92" spans="1:14" ht="24.95" customHeight="1" x14ac:dyDescent="0.25">
      <c r="A92" s="87">
        <v>87</v>
      </c>
      <c r="B92" s="102" t="s">
        <v>240</v>
      </c>
      <c r="C92" s="93" t="s">
        <v>2</v>
      </c>
      <c r="D92" s="88">
        <v>1</v>
      </c>
      <c r="E92" s="89">
        <v>27512</v>
      </c>
      <c r="F92" s="105">
        <f t="shared" si="3"/>
        <v>27512</v>
      </c>
      <c r="G92" s="90">
        <v>5227</v>
      </c>
      <c r="H92" s="90">
        <f t="shared" si="4"/>
        <v>5227</v>
      </c>
      <c r="I92" s="90">
        <f t="shared" si="5"/>
        <v>32739</v>
      </c>
      <c r="K92" s="91"/>
      <c r="L92" s="92"/>
      <c r="M92" s="92"/>
      <c r="N92" s="80"/>
    </row>
    <row r="93" spans="1:14" ht="24.95" customHeight="1" x14ac:dyDescent="0.25">
      <c r="A93" s="87">
        <v>88</v>
      </c>
      <c r="B93" s="102" t="s">
        <v>357</v>
      </c>
      <c r="C93" s="93" t="s">
        <v>2</v>
      </c>
      <c r="D93" s="88">
        <v>1</v>
      </c>
      <c r="E93" s="89">
        <v>55011</v>
      </c>
      <c r="F93" s="105">
        <f t="shared" si="3"/>
        <v>55011</v>
      </c>
      <c r="G93" s="90">
        <v>10452</v>
      </c>
      <c r="H93" s="90">
        <f t="shared" si="4"/>
        <v>10452</v>
      </c>
      <c r="I93" s="90">
        <f t="shared" si="5"/>
        <v>65463</v>
      </c>
      <c r="K93" s="91"/>
      <c r="L93" s="92"/>
      <c r="M93" s="92"/>
      <c r="N93" s="80"/>
    </row>
    <row r="94" spans="1:14" ht="24.95" customHeight="1" x14ac:dyDescent="0.25">
      <c r="A94" s="87">
        <v>89</v>
      </c>
      <c r="B94" s="102" t="s">
        <v>47</v>
      </c>
      <c r="C94" s="93" t="s">
        <v>2</v>
      </c>
      <c r="D94" s="88">
        <v>1</v>
      </c>
      <c r="E94" s="89">
        <v>35950</v>
      </c>
      <c r="F94" s="105">
        <f t="shared" si="3"/>
        <v>35950</v>
      </c>
      <c r="G94" s="90">
        <v>6831</v>
      </c>
      <c r="H94" s="90">
        <f t="shared" si="4"/>
        <v>6831</v>
      </c>
      <c r="I94" s="90">
        <f t="shared" si="5"/>
        <v>42781</v>
      </c>
      <c r="K94" s="91"/>
      <c r="L94" s="92"/>
      <c r="M94" s="92"/>
      <c r="N94" s="80"/>
    </row>
    <row r="95" spans="1:14" ht="24.95" customHeight="1" x14ac:dyDescent="0.25">
      <c r="A95" s="87">
        <v>90</v>
      </c>
      <c r="B95" s="102" t="s">
        <v>48</v>
      </c>
      <c r="C95" s="93" t="s">
        <v>2</v>
      </c>
      <c r="D95" s="88">
        <v>1</v>
      </c>
      <c r="E95" s="89">
        <v>26842</v>
      </c>
      <c r="F95" s="105">
        <f t="shared" si="3"/>
        <v>26842</v>
      </c>
      <c r="G95" s="90">
        <v>5100</v>
      </c>
      <c r="H95" s="90">
        <f t="shared" si="4"/>
        <v>5100</v>
      </c>
      <c r="I95" s="90">
        <f t="shared" si="5"/>
        <v>31942</v>
      </c>
      <c r="K95" s="91"/>
      <c r="L95" s="92"/>
      <c r="M95" s="92"/>
      <c r="N95" s="80"/>
    </row>
    <row r="96" spans="1:14" ht="24.95" customHeight="1" x14ac:dyDescent="0.25">
      <c r="A96" s="87">
        <v>91</v>
      </c>
      <c r="B96" s="102" t="s">
        <v>49</v>
      </c>
      <c r="C96" s="93" t="s">
        <v>2</v>
      </c>
      <c r="D96" s="88">
        <v>1</v>
      </c>
      <c r="E96" s="89">
        <v>10376</v>
      </c>
      <c r="F96" s="105">
        <f t="shared" si="3"/>
        <v>10376</v>
      </c>
      <c r="G96" s="90">
        <v>1971</v>
      </c>
      <c r="H96" s="90">
        <f t="shared" si="4"/>
        <v>1971</v>
      </c>
      <c r="I96" s="90">
        <f t="shared" si="5"/>
        <v>12347</v>
      </c>
      <c r="K96" s="91"/>
      <c r="L96" s="92"/>
      <c r="M96" s="92"/>
      <c r="N96" s="80"/>
    </row>
    <row r="97" spans="1:14" ht="24.95" customHeight="1" x14ac:dyDescent="0.25">
      <c r="A97" s="87">
        <v>92</v>
      </c>
      <c r="B97" s="102" t="s">
        <v>50</v>
      </c>
      <c r="C97" s="93" t="s">
        <v>2</v>
      </c>
      <c r="D97" s="88">
        <v>1</v>
      </c>
      <c r="E97" s="89">
        <v>25165</v>
      </c>
      <c r="F97" s="105">
        <f t="shared" si="3"/>
        <v>25165</v>
      </c>
      <c r="G97" s="90">
        <v>4781</v>
      </c>
      <c r="H97" s="90">
        <f t="shared" si="4"/>
        <v>4781</v>
      </c>
      <c r="I97" s="90">
        <f t="shared" si="5"/>
        <v>29946</v>
      </c>
      <c r="K97" s="91"/>
      <c r="L97" s="92"/>
      <c r="M97" s="92"/>
      <c r="N97" s="80"/>
    </row>
    <row r="98" spans="1:14" ht="24.95" customHeight="1" x14ac:dyDescent="0.25">
      <c r="A98" s="87">
        <v>93</v>
      </c>
      <c r="B98" s="102" t="s">
        <v>51</v>
      </c>
      <c r="C98" s="93" t="s">
        <v>35</v>
      </c>
      <c r="D98" s="88">
        <v>1</v>
      </c>
      <c r="E98" s="89">
        <v>531144</v>
      </c>
      <c r="F98" s="105">
        <f t="shared" si="3"/>
        <v>531144</v>
      </c>
      <c r="G98" s="90">
        <v>100917</v>
      </c>
      <c r="H98" s="90">
        <f t="shared" si="4"/>
        <v>100917</v>
      </c>
      <c r="I98" s="90">
        <f t="shared" si="5"/>
        <v>632061</v>
      </c>
      <c r="K98" s="91"/>
      <c r="L98" s="92"/>
      <c r="M98" s="92"/>
      <c r="N98" s="80"/>
    </row>
    <row r="99" spans="1:14" ht="24.95" customHeight="1" x14ac:dyDescent="0.25">
      <c r="A99" s="87">
        <v>94</v>
      </c>
      <c r="B99" s="102" t="s">
        <v>362</v>
      </c>
      <c r="C99" s="93" t="s">
        <v>35</v>
      </c>
      <c r="D99" s="88">
        <v>1</v>
      </c>
      <c r="E99" s="89">
        <v>509491</v>
      </c>
      <c r="F99" s="105">
        <f t="shared" si="3"/>
        <v>509491</v>
      </c>
      <c r="G99" s="90">
        <v>96803</v>
      </c>
      <c r="H99" s="90">
        <f t="shared" si="4"/>
        <v>96803</v>
      </c>
      <c r="I99" s="90">
        <f t="shared" si="5"/>
        <v>606294</v>
      </c>
      <c r="K99" s="91"/>
      <c r="L99" s="92"/>
      <c r="M99" s="92"/>
      <c r="N99" s="80"/>
    </row>
    <row r="100" spans="1:14" ht="24.95" customHeight="1" x14ac:dyDescent="0.25">
      <c r="A100" s="87">
        <v>95</v>
      </c>
      <c r="B100" s="102" t="s">
        <v>52</v>
      </c>
      <c r="C100" s="93" t="s">
        <v>2</v>
      </c>
      <c r="D100" s="88">
        <v>1</v>
      </c>
      <c r="E100" s="89">
        <v>794475</v>
      </c>
      <c r="F100" s="105">
        <f t="shared" si="3"/>
        <v>794475</v>
      </c>
      <c r="G100" s="90">
        <v>150950</v>
      </c>
      <c r="H100" s="90">
        <f t="shared" si="4"/>
        <v>150950</v>
      </c>
      <c r="I100" s="90">
        <f t="shared" si="5"/>
        <v>945425</v>
      </c>
      <c r="K100" s="91"/>
      <c r="L100" s="92"/>
      <c r="M100" s="92"/>
      <c r="N100" s="80"/>
    </row>
    <row r="101" spans="1:14" ht="24.95" customHeight="1" x14ac:dyDescent="0.25">
      <c r="A101" s="87">
        <v>96</v>
      </c>
      <c r="B101" s="102" t="s">
        <v>53</v>
      </c>
      <c r="C101" s="93" t="s">
        <v>2</v>
      </c>
      <c r="D101" s="88">
        <v>1</v>
      </c>
      <c r="E101" s="89">
        <v>534706</v>
      </c>
      <c r="F101" s="105">
        <f t="shared" si="3"/>
        <v>534706</v>
      </c>
      <c r="G101" s="90">
        <v>101594</v>
      </c>
      <c r="H101" s="90">
        <f t="shared" si="4"/>
        <v>101594</v>
      </c>
      <c r="I101" s="90">
        <f t="shared" si="5"/>
        <v>636300</v>
      </c>
      <c r="K101" s="91"/>
      <c r="L101" s="92"/>
      <c r="M101" s="92"/>
      <c r="N101" s="80"/>
    </row>
    <row r="102" spans="1:14" ht="24.95" customHeight="1" x14ac:dyDescent="0.25">
      <c r="A102" s="87">
        <v>97</v>
      </c>
      <c r="B102" s="102" t="s">
        <v>417</v>
      </c>
      <c r="C102" s="93" t="s">
        <v>2</v>
      </c>
      <c r="D102" s="88">
        <v>1</v>
      </c>
      <c r="E102" s="89">
        <v>196950</v>
      </c>
      <c r="F102" s="105">
        <f t="shared" si="3"/>
        <v>196950</v>
      </c>
      <c r="G102" s="90">
        <v>37421</v>
      </c>
      <c r="H102" s="90">
        <f t="shared" si="4"/>
        <v>37421</v>
      </c>
      <c r="I102" s="90">
        <f t="shared" si="5"/>
        <v>234371</v>
      </c>
      <c r="K102" s="91"/>
      <c r="L102" s="92"/>
      <c r="M102" s="92"/>
      <c r="N102" s="80"/>
    </row>
    <row r="103" spans="1:14" ht="24.95" customHeight="1" x14ac:dyDescent="0.25">
      <c r="A103" s="87">
        <v>98</v>
      </c>
      <c r="B103" s="102" t="s">
        <v>418</v>
      </c>
      <c r="C103" s="93" t="s">
        <v>2</v>
      </c>
      <c r="D103" s="88">
        <v>1</v>
      </c>
      <c r="E103" s="89">
        <v>84739</v>
      </c>
      <c r="F103" s="105">
        <f t="shared" si="3"/>
        <v>84739</v>
      </c>
      <c r="G103" s="90">
        <v>16100</v>
      </c>
      <c r="H103" s="90">
        <f t="shared" si="4"/>
        <v>16100</v>
      </c>
      <c r="I103" s="90">
        <f t="shared" si="5"/>
        <v>100839</v>
      </c>
      <c r="K103" s="91"/>
      <c r="L103" s="92"/>
      <c r="M103" s="92"/>
      <c r="N103" s="80"/>
    </row>
    <row r="104" spans="1:14" ht="24.95" customHeight="1" x14ac:dyDescent="0.25">
      <c r="A104" s="87">
        <v>99</v>
      </c>
      <c r="B104" s="102" t="s">
        <v>54</v>
      </c>
      <c r="C104" s="93" t="s">
        <v>32</v>
      </c>
      <c r="D104" s="88">
        <v>1</v>
      </c>
      <c r="E104" s="89">
        <v>74786</v>
      </c>
      <c r="F104" s="105">
        <f t="shared" si="3"/>
        <v>74786</v>
      </c>
      <c r="G104" s="90">
        <v>14209</v>
      </c>
      <c r="H104" s="90">
        <f t="shared" si="4"/>
        <v>14209</v>
      </c>
      <c r="I104" s="90">
        <f t="shared" si="5"/>
        <v>88995</v>
      </c>
      <c r="K104" s="91"/>
      <c r="L104" s="92"/>
      <c r="M104" s="92"/>
      <c r="N104" s="80"/>
    </row>
    <row r="105" spans="1:14" ht="24.95" customHeight="1" x14ac:dyDescent="0.25">
      <c r="A105" s="87">
        <v>100</v>
      </c>
      <c r="B105" s="102" t="s">
        <v>181</v>
      </c>
      <c r="C105" s="93" t="s">
        <v>2</v>
      </c>
      <c r="D105" s="88">
        <v>1</v>
      </c>
      <c r="E105" s="89">
        <v>51976</v>
      </c>
      <c r="F105" s="105">
        <f t="shared" si="3"/>
        <v>51976</v>
      </c>
      <c r="G105" s="90">
        <v>9875</v>
      </c>
      <c r="H105" s="90">
        <f t="shared" si="4"/>
        <v>9875</v>
      </c>
      <c r="I105" s="90">
        <f t="shared" si="5"/>
        <v>61851</v>
      </c>
      <c r="K105" s="91"/>
      <c r="L105" s="92"/>
      <c r="M105" s="92"/>
      <c r="N105" s="80"/>
    </row>
    <row r="106" spans="1:14" ht="24.95" customHeight="1" x14ac:dyDescent="0.25">
      <c r="A106" s="87">
        <v>101</v>
      </c>
      <c r="B106" s="102" t="s">
        <v>55</v>
      </c>
      <c r="C106" s="93" t="s">
        <v>32</v>
      </c>
      <c r="D106" s="88">
        <v>1</v>
      </c>
      <c r="E106" s="89">
        <v>197037</v>
      </c>
      <c r="F106" s="105">
        <f t="shared" si="3"/>
        <v>197037</v>
      </c>
      <c r="G106" s="90">
        <v>37437</v>
      </c>
      <c r="H106" s="90">
        <f t="shared" si="4"/>
        <v>37437</v>
      </c>
      <c r="I106" s="90">
        <f t="shared" si="5"/>
        <v>234474</v>
      </c>
      <c r="K106" s="91"/>
      <c r="L106" s="92"/>
      <c r="M106" s="92"/>
      <c r="N106" s="80"/>
    </row>
    <row r="107" spans="1:14" ht="24.95" customHeight="1" x14ac:dyDescent="0.25">
      <c r="A107" s="87">
        <v>102</v>
      </c>
      <c r="B107" s="102" t="s">
        <v>56</v>
      </c>
      <c r="C107" s="93" t="s">
        <v>2</v>
      </c>
      <c r="D107" s="88">
        <v>1</v>
      </c>
      <c r="E107" s="89">
        <v>23073</v>
      </c>
      <c r="F107" s="105">
        <f t="shared" si="3"/>
        <v>23073</v>
      </c>
      <c r="G107" s="90">
        <v>4384</v>
      </c>
      <c r="H107" s="90">
        <f t="shared" si="4"/>
        <v>4384</v>
      </c>
      <c r="I107" s="90">
        <f t="shared" si="5"/>
        <v>27457</v>
      </c>
      <c r="K107" s="91"/>
      <c r="L107" s="92"/>
      <c r="M107" s="92"/>
      <c r="N107" s="80"/>
    </row>
    <row r="108" spans="1:14" ht="24.95" customHeight="1" x14ac:dyDescent="0.25">
      <c r="A108" s="87">
        <v>103</v>
      </c>
      <c r="B108" s="102" t="s">
        <v>57</v>
      </c>
      <c r="C108" s="93" t="s">
        <v>35</v>
      </c>
      <c r="D108" s="88">
        <v>1</v>
      </c>
      <c r="E108" s="89">
        <v>141613</v>
      </c>
      <c r="F108" s="105">
        <f t="shared" si="3"/>
        <v>141613</v>
      </c>
      <c r="G108" s="90">
        <v>26906</v>
      </c>
      <c r="H108" s="90">
        <f t="shared" si="4"/>
        <v>26906</v>
      </c>
      <c r="I108" s="90">
        <f t="shared" si="5"/>
        <v>168519</v>
      </c>
      <c r="K108" s="91"/>
      <c r="L108" s="92"/>
      <c r="M108" s="92"/>
      <c r="N108" s="80"/>
    </row>
    <row r="109" spans="1:14" ht="24.95" customHeight="1" x14ac:dyDescent="0.25">
      <c r="A109" s="87">
        <v>104</v>
      </c>
      <c r="B109" s="102" t="s">
        <v>419</v>
      </c>
      <c r="C109" s="93" t="s">
        <v>2</v>
      </c>
      <c r="D109" s="88">
        <v>1</v>
      </c>
      <c r="E109" s="89">
        <v>56619</v>
      </c>
      <c r="F109" s="105">
        <f t="shared" si="3"/>
        <v>56619</v>
      </c>
      <c r="G109" s="90">
        <v>10758</v>
      </c>
      <c r="H109" s="90">
        <f t="shared" si="4"/>
        <v>10758</v>
      </c>
      <c r="I109" s="90">
        <f t="shared" si="5"/>
        <v>67377</v>
      </c>
      <c r="K109" s="91"/>
      <c r="L109" s="92"/>
      <c r="M109" s="92"/>
      <c r="N109" s="80"/>
    </row>
    <row r="110" spans="1:14" ht="24.95" customHeight="1" x14ac:dyDescent="0.25">
      <c r="A110" s="87">
        <v>105</v>
      </c>
      <c r="B110" s="102" t="s">
        <v>420</v>
      </c>
      <c r="C110" s="93" t="s">
        <v>2</v>
      </c>
      <c r="D110" s="88">
        <v>1</v>
      </c>
      <c r="E110" s="89">
        <v>27548</v>
      </c>
      <c r="F110" s="105">
        <f t="shared" si="3"/>
        <v>27548</v>
      </c>
      <c r="G110" s="90">
        <v>5234</v>
      </c>
      <c r="H110" s="90">
        <f t="shared" si="4"/>
        <v>5234</v>
      </c>
      <c r="I110" s="90">
        <f t="shared" si="5"/>
        <v>32782</v>
      </c>
      <c r="K110" s="91"/>
      <c r="L110" s="92"/>
      <c r="M110" s="92"/>
      <c r="N110" s="80"/>
    </row>
    <row r="111" spans="1:14" ht="24.95" customHeight="1" x14ac:dyDescent="0.25">
      <c r="A111" s="87">
        <v>106</v>
      </c>
      <c r="B111" s="102" t="s">
        <v>442</v>
      </c>
      <c r="C111" s="93" t="s">
        <v>2</v>
      </c>
      <c r="D111" s="88">
        <v>1</v>
      </c>
      <c r="E111" s="89">
        <v>72845</v>
      </c>
      <c r="F111" s="105">
        <f t="shared" si="3"/>
        <v>72845</v>
      </c>
      <c r="G111" s="90">
        <v>13841</v>
      </c>
      <c r="H111" s="90">
        <f t="shared" si="4"/>
        <v>13841</v>
      </c>
      <c r="I111" s="90">
        <f t="shared" si="5"/>
        <v>86686</v>
      </c>
      <c r="K111" s="91"/>
      <c r="L111" s="92"/>
      <c r="M111" s="92"/>
      <c r="N111" s="80"/>
    </row>
    <row r="112" spans="1:14" ht="24.95" customHeight="1" x14ac:dyDescent="0.25">
      <c r="A112" s="87">
        <v>107</v>
      </c>
      <c r="B112" s="102" t="s">
        <v>421</v>
      </c>
      <c r="C112" s="93" t="s">
        <v>2</v>
      </c>
      <c r="D112" s="88">
        <v>1</v>
      </c>
      <c r="E112" s="89">
        <v>37946</v>
      </c>
      <c r="F112" s="105">
        <f t="shared" si="3"/>
        <v>37946</v>
      </c>
      <c r="G112" s="90">
        <v>7210</v>
      </c>
      <c r="H112" s="90">
        <f t="shared" si="4"/>
        <v>7210</v>
      </c>
      <c r="I112" s="90">
        <f t="shared" si="5"/>
        <v>45156</v>
      </c>
      <c r="K112" s="91"/>
      <c r="L112" s="92"/>
      <c r="M112" s="92"/>
      <c r="N112" s="80"/>
    </row>
    <row r="113" spans="1:14" ht="24.95" customHeight="1" x14ac:dyDescent="0.25">
      <c r="A113" s="87">
        <v>108</v>
      </c>
      <c r="B113" s="102" t="s">
        <v>358</v>
      </c>
      <c r="C113" s="93" t="s">
        <v>6</v>
      </c>
      <c r="D113" s="88">
        <v>1</v>
      </c>
      <c r="E113" s="89">
        <v>88647</v>
      </c>
      <c r="F113" s="105">
        <f t="shared" si="3"/>
        <v>88647</v>
      </c>
      <c r="G113" s="90">
        <v>16843</v>
      </c>
      <c r="H113" s="90">
        <f t="shared" si="4"/>
        <v>16843</v>
      </c>
      <c r="I113" s="90">
        <f t="shared" si="5"/>
        <v>105490</v>
      </c>
      <c r="K113" s="91"/>
      <c r="L113" s="92"/>
      <c r="M113" s="92"/>
      <c r="N113" s="80"/>
    </row>
    <row r="114" spans="1:14" ht="24.95" customHeight="1" x14ac:dyDescent="0.25">
      <c r="A114" s="87">
        <v>109</v>
      </c>
      <c r="B114" s="102" t="s">
        <v>59</v>
      </c>
      <c r="C114" s="93" t="s">
        <v>2</v>
      </c>
      <c r="D114" s="88">
        <v>1</v>
      </c>
      <c r="E114" s="89">
        <v>861</v>
      </c>
      <c r="F114" s="105">
        <f t="shared" si="3"/>
        <v>861</v>
      </c>
      <c r="G114" s="90">
        <v>164</v>
      </c>
      <c r="H114" s="90">
        <f t="shared" si="4"/>
        <v>164</v>
      </c>
      <c r="I114" s="90">
        <f t="shared" si="5"/>
        <v>1025</v>
      </c>
      <c r="K114" s="91"/>
      <c r="L114" s="92"/>
      <c r="M114" s="92"/>
      <c r="N114" s="80"/>
    </row>
    <row r="115" spans="1:14" ht="24.95" customHeight="1" x14ac:dyDescent="0.25">
      <c r="A115" s="87">
        <v>110</v>
      </c>
      <c r="B115" s="102" t="s">
        <v>60</v>
      </c>
      <c r="C115" s="93" t="s">
        <v>2</v>
      </c>
      <c r="D115" s="88">
        <v>1</v>
      </c>
      <c r="E115" s="89">
        <v>1226</v>
      </c>
      <c r="F115" s="105">
        <f t="shared" si="3"/>
        <v>1226</v>
      </c>
      <c r="G115" s="90">
        <v>233</v>
      </c>
      <c r="H115" s="90">
        <f t="shared" si="4"/>
        <v>233</v>
      </c>
      <c r="I115" s="90">
        <f t="shared" si="5"/>
        <v>1459</v>
      </c>
      <c r="K115" s="91"/>
      <c r="L115" s="92"/>
      <c r="M115" s="92"/>
      <c r="N115" s="80"/>
    </row>
    <row r="116" spans="1:14" ht="24.95" customHeight="1" x14ac:dyDescent="0.25">
      <c r="A116" s="87">
        <v>111</v>
      </c>
      <c r="B116" s="102" t="s">
        <v>61</v>
      </c>
      <c r="C116" s="93" t="s">
        <v>2</v>
      </c>
      <c r="D116" s="88">
        <v>1</v>
      </c>
      <c r="E116" s="89">
        <v>28885</v>
      </c>
      <c r="F116" s="105">
        <f t="shared" si="3"/>
        <v>28885</v>
      </c>
      <c r="G116" s="90">
        <v>5488</v>
      </c>
      <c r="H116" s="90">
        <f t="shared" si="4"/>
        <v>5488</v>
      </c>
      <c r="I116" s="90">
        <f t="shared" si="5"/>
        <v>34373</v>
      </c>
      <c r="K116" s="91"/>
      <c r="L116" s="92"/>
      <c r="M116" s="92"/>
      <c r="N116" s="80"/>
    </row>
    <row r="117" spans="1:14" ht="24.95" customHeight="1" x14ac:dyDescent="0.25">
      <c r="A117" s="87">
        <v>112</v>
      </c>
      <c r="B117" s="102" t="s">
        <v>62</v>
      </c>
      <c r="C117" s="93" t="s">
        <v>2</v>
      </c>
      <c r="D117" s="88">
        <v>1</v>
      </c>
      <c r="E117" s="89">
        <v>482942</v>
      </c>
      <c r="F117" s="105">
        <f t="shared" si="3"/>
        <v>482942</v>
      </c>
      <c r="G117" s="90">
        <v>91759</v>
      </c>
      <c r="H117" s="90">
        <f t="shared" si="4"/>
        <v>91759</v>
      </c>
      <c r="I117" s="90">
        <f t="shared" si="5"/>
        <v>574701</v>
      </c>
      <c r="K117" s="91"/>
      <c r="L117" s="92"/>
      <c r="M117" s="92"/>
      <c r="N117" s="80"/>
    </row>
    <row r="118" spans="1:14" ht="24.95" customHeight="1" x14ac:dyDescent="0.25">
      <c r="A118" s="87">
        <v>113</v>
      </c>
      <c r="B118" s="102" t="s">
        <v>63</v>
      </c>
      <c r="C118" s="93" t="s">
        <v>2</v>
      </c>
      <c r="D118" s="88">
        <v>1</v>
      </c>
      <c r="E118" s="89">
        <v>20062</v>
      </c>
      <c r="F118" s="105">
        <f t="shared" si="3"/>
        <v>20062</v>
      </c>
      <c r="G118" s="90">
        <v>3812</v>
      </c>
      <c r="H118" s="90">
        <f t="shared" si="4"/>
        <v>3812</v>
      </c>
      <c r="I118" s="90">
        <f t="shared" si="5"/>
        <v>23874</v>
      </c>
      <c r="K118" s="91"/>
      <c r="L118" s="92"/>
      <c r="M118" s="92"/>
      <c r="N118" s="80"/>
    </row>
    <row r="119" spans="1:14" ht="24.95" customHeight="1" x14ac:dyDescent="0.25">
      <c r="A119" s="87">
        <v>114</v>
      </c>
      <c r="B119" s="102" t="s">
        <v>64</v>
      </c>
      <c r="C119" s="93" t="s">
        <v>2</v>
      </c>
      <c r="D119" s="88">
        <v>1</v>
      </c>
      <c r="E119" s="89">
        <v>35067</v>
      </c>
      <c r="F119" s="105">
        <f t="shared" si="3"/>
        <v>35067</v>
      </c>
      <c r="G119" s="90">
        <v>6663</v>
      </c>
      <c r="H119" s="90">
        <f t="shared" si="4"/>
        <v>6663</v>
      </c>
      <c r="I119" s="90">
        <f t="shared" si="5"/>
        <v>41730</v>
      </c>
      <c r="K119" s="91"/>
      <c r="L119" s="92"/>
      <c r="M119" s="92"/>
      <c r="N119" s="80"/>
    </row>
    <row r="120" spans="1:14" ht="24.95" customHeight="1" x14ac:dyDescent="0.25">
      <c r="A120" s="87">
        <v>115</v>
      </c>
      <c r="B120" s="102" t="s">
        <v>65</v>
      </c>
      <c r="C120" s="93" t="s">
        <v>2</v>
      </c>
      <c r="D120" s="88">
        <v>1</v>
      </c>
      <c r="E120" s="89">
        <v>65309</v>
      </c>
      <c r="F120" s="105">
        <f t="shared" si="3"/>
        <v>65309</v>
      </c>
      <c r="G120" s="90">
        <v>12409</v>
      </c>
      <c r="H120" s="90">
        <f t="shared" si="4"/>
        <v>12409</v>
      </c>
      <c r="I120" s="90">
        <f t="shared" si="5"/>
        <v>77718</v>
      </c>
      <c r="K120" s="91"/>
      <c r="L120" s="92"/>
      <c r="M120" s="92"/>
      <c r="N120" s="80"/>
    </row>
    <row r="121" spans="1:14" ht="24.95" customHeight="1" x14ac:dyDescent="0.25">
      <c r="A121" s="87">
        <v>116</v>
      </c>
      <c r="B121" s="102" t="s">
        <v>66</v>
      </c>
      <c r="C121" s="93" t="s">
        <v>2</v>
      </c>
      <c r="D121" s="88">
        <v>1</v>
      </c>
      <c r="E121" s="89">
        <v>77578</v>
      </c>
      <c r="F121" s="105">
        <f t="shared" si="3"/>
        <v>77578</v>
      </c>
      <c r="G121" s="90">
        <v>14740</v>
      </c>
      <c r="H121" s="90">
        <f t="shared" si="4"/>
        <v>14740</v>
      </c>
      <c r="I121" s="90">
        <f t="shared" si="5"/>
        <v>92318</v>
      </c>
      <c r="K121" s="91"/>
      <c r="L121" s="92"/>
      <c r="M121" s="92"/>
      <c r="N121" s="80"/>
    </row>
    <row r="122" spans="1:14" ht="24.95" customHeight="1" x14ac:dyDescent="0.25">
      <c r="A122" s="87">
        <v>117</v>
      </c>
      <c r="B122" s="102" t="s">
        <v>67</v>
      </c>
      <c r="C122" s="93" t="s">
        <v>2</v>
      </c>
      <c r="D122" s="88">
        <v>1</v>
      </c>
      <c r="E122" s="89">
        <v>16120</v>
      </c>
      <c r="F122" s="105">
        <f t="shared" si="3"/>
        <v>16120</v>
      </c>
      <c r="G122" s="90">
        <v>3063</v>
      </c>
      <c r="H122" s="90">
        <f t="shared" si="4"/>
        <v>3063</v>
      </c>
      <c r="I122" s="90">
        <f t="shared" si="5"/>
        <v>19183</v>
      </c>
      <c r="K122" s="91"/>
      <c r="L122" s="92"/>
      <c r="M122" s="92"/>
      <c r="N122" s="80"/>
    </row>
    <row r="123" spans="1:14" ht="24.95" customHeight="1" x14ac:dyDescent="0.25">
      <c r="A123" s="87">
        <v>118</v>
      </c>
      <c r="B123" s="102" t="s">
        <v>68</v>
      </c>
      <c r="C123" s="93" t="s">
        <v>2</v>
      </c>
      <c r="D123" s="88">
        <v>1</v>
      </c>
      <c r="E123" s="89">
        <v>113266</v>
      </c>
      <c r="F123" s="105">
        <f t="shared" si="3"/>
        <v>113266</v>
      </c>
      <c r="G123" s="90">
        <v>21521</v>
      </c>
      <c r="H123" s="90">
        <f t="shared" si="4"/>
        <v>21521</v>
      </c>
      <c r="I123" s="90">
        <f t="shared" si="5"/>
        <v>134787</v>
      </c>
      <c r="K123" s="91"/>
      <c r="L123" s="92"/>
      <c r="M123" s="92"/>
      <c r="N123" s="80"/>
    </row>
    <row r="124" spans="1:14" ht="24.95" customHeight="1" x14ac:dyDescent="0.25">
      <c r="A124" s="87">
        <v>119</v>
      </c>
      <c r="B124" s="102" t="s">
        <v>69</v>
      </c>
      <c r="C124" s="93" t="s">
        <v>32</v>
      </c>
      <c r="D124" s="88">
        <v>1</v>
      </c>
      <c r="E124" s="89">
        <v>98380</v>
      </c>
      <c r="F124" s="105">
        <f t="shared" si="3"/>
        <v>98380</v>
      </c>
      <c r="G124" s="90">
        <v>18692</v>
      </c>
      <c r="H124" s="90">
        <f t="shared" si="4"/>
        <v>18692</v>
      </c>
      <c r="I124" s="90">
        <f t="shared" si="5"/>
        <v>117072</v>
      </c>
      <c r="K124" s="91"/>
      <c r="L124" s="92"/>
      <c r="M124" s="92"/>
      <c r="N124" s="80"/>
    </row>
    <row r="125" spans="1:14" ht="24.95" customHeight="1" x14ac:dyDescent="0.25">
      <c r="A125" s="87">
        <v>120</v>
      </c>
      <c r="B125" s="102" t="s">
        <v>422</v>
      </c>
      <c r="C125" s="93" t="s">
        <v>2</v>
      </c>
      <c r="D125" s="88">
        <v>1</v>
      </c>
      <c r="E125" s="89">
        <v>41419</v>
      </c>
      <c r="F125" s="105">
        <f t="shared" si="3"/>
        <v>41419</v>
      </c>
      <c r="G125" s="90">
        <v>7870</v>
      </c>
      <c r="H125" s="90">
        <f t="shared" si="4"/>
        <v>7870</v>
      </c>
      <c r="I125" s="90">
        <f t="shared" si="5"/>
        <v>49289</v>
      </c>
      <c r="K125" s="91"/>
      <c r="L125" s="92"/>
      <c r="M125" s="92"/>
      <c r="N125" s="80"/>
    </row>
    <row r="126" spans="1:14" ht="24.95" customHeight="1" x14ac:dyDescent="0.25">
      <c r="A126" s="87">
        <v>121</v>
      </c>
      <c r="B126" s="102" t="s">
        <v>150</v>
      </c>
      <c r="C126" s="93" t="s">
        <v>2</v>
      </c>
      <c r="D126" s="88">
        <v>1</v>
      </c>
      <c r="E126" s="89">
        <v>27928</v>
      </c>
      <c r="F126" s="105">
        <f t="shared" si="3"/>
        <v>27928</v>
      </c>
      <c r="G126" s="90">
        <v>5306</v>
      </c>
      <c r="H126" s="90">
        <f t="shared" si="4"/>
        <v>5306</v>
      </c>
      <c r="I126" s="90">
        <f t="shared" si="5"/>
        <v>33234</v>
      </c>
      <c r="K126" s="91"/>
      <c r="L126" s="92"/>
      <c r="M126" s="92"/>
      <c r="N126" s="80"/>
    </row>
    <row r="127" spans="1:14" ht="24.95" customHeight="1" x14ac:dyDescent="0.25">
      <c r="A127" s="87">
        <v>122</v>
      </c>
      <c r="B127" s="102" t="s">
        <v>70</v>
      </c>
      <c r="C127" s="93" t="s">
        <v>2</v>
      </c>
      <c r="D127" s="88">
        <v>1</v>
      </c>
      <c r="E127" s="89">
        <v>188508</v>
      </c>
      <c r="F127" s="105">
        <f t="shared" si="3"/>
        <v>188508</v>
      </c>
      <c r="G127" s="90">
        <v>35817</v>
      </c>
      <c r="H127" s="90">
        <f t="shared" si="4"/>
        <v>35817</v>
      </c>
      <c r="I127" s="90">
        <f t="shared" si="5"/>
        <v>224325</v>
      </c>
      <c r="K127" s="91"/>
      <c r="L127" s="92"/>
      <c r="M127" s="92"/>
      <c r="N127" s="80"/>
    </row>
    <row r="128" spans="1:14" ht="24.95" customHeight="1" x14ac:dyDescent="0.25">
      <c r="A128" s="87">
        <v>123</v>
      </c>
      <c r="B128" s="102" t="s">
        <v>71</v>
      </c>
      <c r="C128" s="93" t="s">
        <v>72</v>
      </c>
      <c r="D128" s="88">
        <v>1</v>
      </c>
      <c r="E128" s="89">
        <v>72479</v>
      </c>
      <c r="F128" s="105">
        <f t="shared" si="3"/>
        <v>72479</v>
      </c>
      <c r="G128" s="90">
        <v>13771</v>
      </c>
      <c r="H128" s="90">
        <f t="shared" si="4"/>
        <v>13771</v>
      </c>
      <c r="I128" s="90">
        <f t="shared" si="5"/>
        <v>86250</v>
      </c>
      <c r="K128" s="91"/>
      <c r="L128" s="92"/>
      <c r="M128" s="92"/>
      <c r="N128" s="80"/>
    </row>
    <row r="129" spans="1:14" ht="24.95" customHeight="1" x14ac:dyDescent="0.25">
      <c r="A129" s="87">
        <v>124</v>
      </c>
      <c r="B129" s="102" t="s">
        <v>73</v>
      </c>
      <c r="C129" s="93" t="s">
        <v>72</v>
      </c>
      <c r="D129" s="88">
        <v>1</v>
      </c>
      <c r="E129" s="89">
        <v>121285</v>
      </c>
      <c r="F129" s="105">
        <f t="shared" si="3"/>
        <v>121285</v>
      </c>
      <c r="G129" s="90">
        <v>23044</v>
      </c>
      <c r="H129" s="90">
        <f t="shared" si="4"/>
        <v>23044</v>
      </c>
      <c r="I129" s="90">
        <f t="shared" si="5"/>
        <v>144329</v>
      </c>
      <c r="K129" s="91"/>
      <c r="L129" s="92"/>
      <c r="M129" s="92"/>
      <c r="N129" s="80"/>
    </row>
    <row r="130" spans="1:14" ht="24.95" customHeight="1" x14ac:dyDescent="0.25">
      <c r="A130" s="87">
        <v>125</v>
      </c>
      <c r="B130" s="102" t="s">
        <v>446</v>
      </c>
      <c r="C130" s="93" t="s">
        <v>2</v>
      </c>
      <c r="D130" s="88">
        <v>1</v>
      </c>
      <c r="E130" s="89">
        <v>24801</v>
      </c>
      <c r="F130" s="105">
        <f t="shared" si="3"/>
        <v>24801</v>
      </c>
      <c r="G130" s="90">
        <v>4712</v>
      </c>
      <c r="H130" s="90">
        <f t="shared" si="4"/>
        <v>4712</v>
      </c>
      <c r="I130" s="90">
        <f t="shared" si="5"/>
        <v>29513</v>
      </c>
      <c r="K130" s="91"/>
      <c r="L130" s="92"/>
      <c r="M130" s="92"/>
      <c r="N130" s="80"/>
    </row>
    <row r="131" spans="1:14" ht="24.95" customHeight="1" x14ac:dyDescent="0.25">
      <c r="A131" s="87">
        <v>126</v>
      </c>
      <c r="B131" s="102" t="s">
        <v>423</v>
      </c>
      <c r="C131" s="93" t="s">
        <v>2</v>
      </c>
      <c r="D131" s="88">
        <v>1</v>
      </c>
      <c r="E131" s="89">
        <v>57186</v>
      </c>
      <c r="F131" s="105">
        <f t="shared" si="3"/>
        <v>57186</v>
      </c>
      <c r="G131" s="90">
        <v>10865</v>
      </c>
      <c r="H131" s="90">
        <f t="shared" si="4"/>
        <v>10865</v>
      </c>
      <c r="I131" s="90">
        <f t="shared" si="5"/>
        <v>68051</v>
      </c>
      <c r="K131" s="91"/>
      <c r="L131" s="92"/>
      <c r="M131" s="92"/>
      <c r="N131" s="80"/>
    </row>
    <row r="132" spans="1:14" ht="24.95" customHeight="1" x14ac:dyDescent="0.25">
      <c r="A132" s="87">
        <v>127</v>
      </c>
      <c r="B132" s="102" t="s">
        <v>74</v>
      </c>
      <c r="C132" s="93" t="s">
        <v>75</v>
      </c>
      <c r="D132" s="88">
        <v>1</v>
      </c>
      <c r="E132" s="89">
        <v>203142</v>
      </c>
      <c r="F132" s="105">
        <f t="shared" si="3"/>
        <v>203142</v>
      </c>
      <c r="G132" s="90">
        <v>38597</v>
      </c>
      <c r="H132" s="90">
        <f t="shared" si="4"/>
        <v>38597</v>
      </c>
      <c r="I132" s="90">
        <f t="shared" si="5"/>
        <v>241739</v>
      </c>
      <c r="K132" s="91"/>
      <c r="L132" s="92"/>
      <c r="M132" s="92"/>
      <c r="N132" s="80"/>
    </row>
    <row r="133" spans="1:14" ht="24.95" customHeight="1" x14ac:dyDescent="0.25">
      <c r="A133" s="87">
        <v>128</v>
      </c>
      <c r="B133" s="102" t="s">
        <v>447</v>
      </c>
      <c r="C133" s="93" t="s">
        <v>2</v>
      </c>
      <c r="D133" s="88">
        <v>1</v>
      </c>
      <c r="E133" s="89">
        <v>831305</v>
      </c>
      <c r="F133" s="105">
        <f t="shared" si="3"/>
        <v>831305</v>
      </c>
      <c r="G133" s="90">
        <v>157948</v>
      </c>
      <c r="H133" s="90">
        <f t="shared" si="4"/>
        <v>157948</v>
      </c>
      <c r="I133" s="90">
        <f t="shared" si="5"/>
        <v>989253</v>
      </c>
      <c r="K133" s="91"/>
      <c r="L133" s="92"/>
      <c r="M133" s="92"/>
      <c r="N133" s="80"/>
    </row>
    <row r="134" spans="1:14" ht="24.95" customHeight="1" x14ac:dyDescent="0.25">
      <c r="A134" s="87">
        <v>129</v>
      </c>
      <c r="B134" s="102" t="s">
        <v>448</v>
      </c>
      <c r="C134" s="93" t="s">
        <v>2</v>
      </c>
      <c r="D134" s="88">
        <v>1</v>
      </c>
      <c r="E134" s="89">
        <v>186206</v>
      </c>
      <c r="F134" s="105">
        <f t="shared" si="3"/>
        <v>186206</v>
      </c>
      <c r="G134" s="90">
        <v>35379</v>
      </c>
      <c r="H134" s="90">
        <f t="shared" si="4"/>
        <v>35379</v>
      </c>
      <c r="I134" s="90">
        <f t="shared" si="5"/>
        <v>221585</v>
      </c>
      <c r="K134" s="91"/>
      <c r="L134" s="92"/>
      <c r="M134" s="92"/>
      <c r="N134" s="80"/>
    </row>
    <row r="135" spans="1:14" ht="24.95" customHeight="1" x14ac:dyDescent="0.25">
      <c r="A135" s="87">
        <v>130</v>
      </c>
      <c r="B135" s="102" t="s">
        <v>76</v>
      </c>
      <c r="C135" s="93" t="s">
        <v>32</v>
      </c>
      <c r="D135" s="88">
        <v>1</v>
      </c>
      <c r="E135" s="89">
        <v>179993</v>
      </c>
      <c r="F135" s="105">
        <f t="shared" ref="F135:F198" si="6">ROUND(E135,0)</f>
        <v>179993</v>
      </c>
      <c r="G135" s="90">
        <v>34199</v>
      </c>
      <c r="H135" s="90">
        <f t="shared" ref="H135:H198" si="7">ROUND(G135,0)</f>
        <v>34199</v>
      </c>
      <c r="I135" s="90">
        <f t="shared" ref="I135:I198" si="8">+H135+F135</f>
        <v>214192</v>
      </c>
      <c r="K135" s="91"/>
      <c r="L135" s="92"/>
      <c r="M135" s="92"/>
      <c r="N135" s="80"/>
    </row>
    <row r="136" spans="1:14" ht="24.95" customHeight="1" x14ac:dyDescent="0.25">
      <c r="A136" s="87">
        <v>131</v>
      </c>
      <c r="B136" s="102" t="s">
        <v>77</v>
      </c>
      <c r="C136" s="93" t="s">
        <v>2</v>
      </c>
      <c r="D136" s="88">
        <v>1</v>
      </c>
      <c r="E136" s="89">
        <v>1377166</v>
      </c>
      <c r="F136" s="105">
        <f t="shared" si="6"/>
        <v>1377166</v>
      </c>
      <c r="G136" s="90">
        <v>261662</v>
      </c>
      <c r="H136" s="90">
        <f t="shared" si="7"/>
        <v>261662</v>
      </c>
      <c r="I136" s="90">
        <f t="shared" si="8"/>
        <v>1638828</v>
      </c>
      <c r="K136" s="91"/>
      <c r="L136" s="92"/>
      <c r="M136" s="92"/>
      <c r="N136" s="80"/>
    </row>
    <row r="137" spans="1:14" ht="24.95" customHeight="1" x14ac:dyDescent="0.25">
      <c r="A137" s="87">
        <v>132</v>
      </c>
      <c r="B137" s="102" t="s">
        <v>78</v>
      </c>
      <c r="C137" s="93" t="s">
        <v>2</v>
      </c>
      <c r="D137" s="88">
        <v>1</v>
      </c>
      <c r="E137" s="89">
        <v>1397568</v>
      </c>
      <c r="F137" s="105">
        <f t="shared" si="6"/>
        <v>1397568</v>
      </c>
      <c r="G137" s="90">
        <v>265538</v>
      </c>
      <c r="H137" s="90">
        <f t="shared" si="7"/>
        <v>265538</v>
      </c>
      <c r="I137" s="90">
        <f t="shared" si="8"/>
        <v>1663106</v>
      </c>
      <c r="K137" s="91"/>
      <c r="L137" s="92"/>
      <c r="M137" s="92"/>
      <c r="N137" s="80"/>
    </row>
    <row r="138" spans="1:14" ht="24.95" customHeight="1" x14ac:dyDescent="0.25">
      <c r="A138" s="87">
        <v>133</v>
      </c>
      <c r="B138" s="102" t="s">
        <v>389</v>
      </c>
      <c r="C138" s="93" t="s">
        <v>2</v>
      </c>
      <c r="D138" s="88">
        <v>1</v>
      </c>
      <c r="E138" s="89">
        <v>73817</v>
      </c>
      <c r="F138" s="105">
        <f t="shared" si="6"/>
        <v>73817</v>
      </c>
      <c r="G138" s="90">
        <v>14025</v>
      </c>
      <c r="H138" s="90">
        <f t="shared" si="7"/>
        <v>14025</v>
      </c>
      <c r="I138" s="90">
        <f t="shared" si="8"/>
        <v>87842</v>
      </c>
      <c r="K138" s="91"/>
      <c r="L138" s="92"/>
      <c r="M138" s="92"/>
      <c r="N138" s="80"/>
    </row>
    <row r="139" spans="1:14" ht="24.95" customHeight="1" x14ac:dyDescent="0.25">
      <c r="A139" s="87">
        <v>134</v>
      </c>
      <c r="B139" s="102" t="s">
        <v>79</v>
      </c>
      <c r="C139" s="93" t="s">
        <v>2</v>
      </c>
      <c r="D139" s="88">
        <v>1</v>
      </c>
      <c r="E139" s="89">
        <v>130271</v>
      </c>
      <c r="F139" s="105">
        <f t="shared" si="6"/>
        <v>130271</v>
      </c>
      <c r="G139" s="90">
        <v>24751</v>
      </c>
      <c r="H139" s="90">
        <f t="shared" si="7"/>
        <v>24751</v>
      </c>
      <c r="I139" s="90">
        <f t="shared" si="8"/>
        <v>155022</v>
      </c>
      <c r="K139" s="91"/>
      <c r="L139" s="92"/>
      <c r="M139" s="92"/>
      <c r="N139" s="80"/>
    </row>
    <row r="140" spans="1:14" ht="24.95" customHeight="1" x14ac:dyDescent="0.25">
      <c r="A140" s="87">
        <v>135</v>
      </c>
      <c r="B140" s="102" t="s">
        <v>80</v>
      </c>
      <c r="C140" s="93" t="s">
        <v>2</v>
      </c>
      <c r="D140" s="88">
        <v>1</v>
      </c>
      <c r="E140" s="89">
        <v>146479</v>
      </c>
      <c r="F140" s="105">
        <f t="shared" si="6"/>
        <v>146479</v>
      </c>
      <c r="G140" s="90">
        <v>27831</v>
      </c>
      <c r="H140" s="90">
        <f t="shared" si="7"/>
        <v>27831</v>
      </c>
      <c r="I140" s="90">
        <f t="shared" si="8"/>
        <v>174310</v>
      </c>
      <c r="K140" s="91"/>
      <c r="L140" s="92"/>
      <c r="M140" s="92"/>
      <c r="N140" s="80"/>
    </row>
    <row r="141" spans="1:14" ht="24.95" customHeight="1" x14ac:dyDescent="0.25">
      <c r="A141" s="87">
        <v>136</v>
      </c>
      <c r="B141" s="102" t="s">
        <v>151</v>
      </c>
      <c r="C141" s="93" t="s">
        <v>2</v>
      </c>
      <c r="D141" s="88">
        <v>1</v>
      </c>
      <c r="E141" s="89">
        <v>325264</v>
      </c>
      <c r="F141" s="105">
        <f t="shared" si="6"/>
        <v>325264</v>
      </c>
      <c r="G141" s="90">
        <v>61800</v>
      </c>
      <c r="H141" s="90">
        <f t="shared" si="7"/>
        <v>61800</v>
      </c>
      <c r="I141" s="90">
        <f t="shared" si="8"/>
        <v>387064</v>
      </c>
      <c r="K141" s="91"/>
      <c r="L141" s="92"/>
      <c r="M141" s="92"/>
      <c r="N141" s="80"/>
    </row>
    <row r="142" spans="1:14" ht="24.95" customHeight="1" x14ac:dyDescent="0.25">
      <c r="A142" s="87">
        <v>137</v>
      </c>
      <c r="B142" s="102" t="s">
        <v>152</v>
      </c>
      <c r="C142" s="93" t="s">
        <v>2</v>
      </c>
      <c r="D142" s="88">
        <v>1</v>
      </c>
      <c r="E142" s="89">
        <v>65918</v>
      </c>
      <c r="F142" s="105">
        <f t="shared" si="6"/>
        <v>65918</v>
      </c>
      <c r="G142" s="90">
        <v>12524</v>
      </c>
      <c r="H142" s="90">
        <f t="shared" si="7"/>
        <v>12524</v>
      </c>
      <c r="I142" s="90">
        <f t="shared" si="8"/>
        <v>78442</v>
      </c>
      <c r="K142" s="91"/>
      <c r="L142" s="92"/>
      <c r="M142" s="92"/>
      <c r="N142" s="80"/>
    </row>
    <row r="143" spans="1:14" ht="24.95" customHeight="1" x14ac:dyDescent="0.25">
      <c r="A143" s="87">
        <v>138</v>
      </c>
      <c r="B143" s="102" t="s">
        <v>153</v>
      </c>
      <c r="C143" s="93" t="s">
        <v>2</v>
      </c>
      <c r="D143" s="88">
        <v>1</v>
      </c>
      <c r="E143" s="89">
        <v>163025</v>
      </c>
      <c r="F143" s="105">
        <f t="shared" si="6"/>
        <v>163025</v>
      </c>
      <c r="G143" s="90">
        <v>30975</v>
      </c>
      <c r="H143" s="90">
        <f t="shared" si="7"/>
        <v>30975</v>
      </c>
      <c r="I143" s="90">
        <f t="shared" si="8"/>
        <v>194000</v>
      </c>
      <c r="K143" s="91"/>
      <c r="L143" s="92"/>
      <c r="M143" s="92"/>
      <c r="N143" s="80"/>
    </row>
    <row r="144" spans="1:14" ht="24.95" customHeight="1" x14ac:dyDescent="0.25">
      <c r="A144" s="87">
        <v>139</v>
      </c>
      <c r="B144" s="102" t="s">
        <v>184</v>
      </c>
      <c r="C144" s="93" t="s">
        <v>2</v>
      </c>
      <c r="D144" s="88">
        <v>1</v>
      </c>
      <c r="E144" s="89">
        <v>89987</v>
      </c>
      <c r="F144" s="105">
        <f t="shared" si="6"/>
        <v>89987</v>
      </c>
      <c r="G144" s="90">
        <v>17098</v>
      </c>
      <c r="H144" s="90">
        <f t="shared" si="7"/>
        <v>17098</v>
      </c>
      <c r="I144" s="90">
        <f t="shared" si="8"/>
        <v>107085</v>
      </c>
      <c r="K144" s="91"/>
      <c r="L144" s="92"/>
      <c r="M144" s="92"/>
      <c r="N144" s="80"/>
    </row>
    <row r="145" spans="1:14" ht="24.95" customHeight="1" x14ac:dyDescent="0.25">
      <c r="A145" s="87">
        <v>140</v>
      </c>
      <c r="B145" s="102" t="s">
        <v>154</v>
      </c>
      <c r="C145" s="93" t="s">
        <v>2</v>
      </c>
      <c r="D145" s="88">
        <v>1</v>
      </c>
      <c r="E145" s="89">
        <v>44908</v>
      </c>
      <c r="F145" s="105">
        <f t="shared" si="6"/>
        <v>44908</v>
      </c>
      <c r="G145" s="90">
        <v>8533</v>
      </c>
      <c r="H145" s="90">
        <f t="shared" si="7"/>
        <v>8533</v>
      </c>
      <c r="I145" s="90">
        <f t="shared" si="8"/>
        <v>53441</v>
      </c>
      <c r="K145" s="91"/>
      <c r="L145" s="92"/>
      <c r="M145" s="92"/>
      <c r="N145" s="80"/>
    </row>
    <row r="146" spans="1:14" ht="24.95" customHeight="1" x14ac:dyDescent="0.25">
      <c r="A146" s="87">
        <v>141</v>
      </c>
      <c r="B146" s="102" t="s">
        <v>155</v>
      </c>
      <c r="C146" s="93" t="s">
        <v>2</v>
      </c>
      <c r="D146" s="88">
        <v>1</v>
      </c>
      <c r="E146" s="89">
        <v>125415</v>
      </c>
      <c r="F146" s="105">
        <f t="shared" si="6"/>
        <v>125415</v>
      </c>
      <c r="G146" s="90">
        <v>23829</v>
      </c>
      <c r="H146" s="90">
        <f t="shared" si="7"/>
        <v>23829</v>
      </c>
      <c r="I146" s="90">
        <f t="shared" si="8"/>
        <v>149244</v>
      </c>
      <c r="K146" s="91"/>
      <c r="L146" s="92"/>
      <c r="M146" s="92"/>
      <c r="N146" s="80"/>
    </row>
    <row r="147" spans="1:14" ht="24.95" customHeight="1" x14ac:dyDescent="0.25">
      <c r="A147" s="87">
        <v>142</v>
      </c>
      <c r="B147" s="102" t="s">
        <v>156</v>
      </c>
      <c r="C147" s="93" t="s">
        <v>2</v>
      </c>
      <c r="D147" s="88">
        <v>1</v>
      </c>
      <c r="E147" s="89">
        <v>213304</v>
      </c>
      <c r="F147" s="105">
        <f t="shared" si="6"/>
        <v>213304</v>
      </c>
      <c r="G147" s="90">
        <v>40528</v>
      </c>
      <c r="H147" s="90">
        <f t="shared" si="7"/>
        <v>40528</v>
      </c>
      <c r="I147" s="90">
        <f t="shared" si="8"/>
        <v>253832</v>
      </c>
      <c r="K147" s="91"/>
      <c r="L147" s="92"/>
      <c r="M147" s="92"/>
      <c r="N147" s="80"/>
    </row>
    <row r="148" spans="1:14" ht="24.95" customHeight="1" x14ac:dyDescent="0.25">
      <c r="A148" s="87">
        <v>143</v>
      </c>
      <c r="B148" s="102" t="s">
        <v>424</v>
      </c>
      <c r="C148" s="93" t="s">
        <v>2</v>
      </c>
      <c r="D148" s="88">
        <v>1</v>
      </c>
      <c r="E148" s="89">
        <v>251989</v>
      </c>
      <c r="F148" s="105">
        <f t="shared" si="6"/>
        <v>251989</v>
      </c>
      <c r="G148" s="90">
        <v>47878</v>
      </c>
      <c r="H148" s="90">
        <f t="shared" si="7"/>
        <v>47878</v>
      </c>
      <c r="I148" s="90">
        <f t="shared" si="8"/>
        <v>299867</v>
      </c>
      <c r="K148" s="91"/>
      <c r="L148" s="92"/>
      <c r="M148" s="92"/>
      <c r="N148" s="80"/>
    </row>
    <row r="149" spans="1:14" ht="24.95" customHeight="1" x14ac:dyDescent="0.25">
      <c r="A149" s="87">
        <v>144</v>
      </c>
      <c r="B149" s="102" t="s">
        <v>157</v>
      </c>
      <c r="C149" s="93" t="s">
        <v>2</v>
      </c>
      <c r="D149" s="88">
        <v>1</v>
      </c>
      <c r="E149" s="89">
        <v>28217</v>
      </c>
      <c r="F149" s="105">
        <f t="shared" si="6"/>
        <v>28217</v>
      </c>
      <c r="G149" s="90">
        <v>5361</v>
      </c>
      <c r="H149" s="90">
        <f t="shared" si="7"/>
        <v>5361</v>
      </c>
      <c r="I149" s="90">
        <f t="shared" si="8"/>
        <v>33578</v>
      </c>
      <c r="K149" s="91"/>
      <c r="L149" s="92"/>
      <c r="M149" s="92"/>
      <c r="N149" s="80"/>
    </row>
    <row r="150" spans="1:14" ht="24.95" customHeight="1" x14ac:dyDescent="0.25">
      <c r="A150" s="87">
        <v>145</v>
      </c>
      <c r="B150" s="102" t="s">
        <v>158</v>
      </c>
      <c r="C150" s="93" t="s">
        <v>2</v>
      </c>
      <c r="D150" s="88">
        <v>1</v>
      </c>
      <c r="E150" s="89">
        <v>38664</v>
      </c>
      <c r="F150" s="105">
        <f t="shared" si="6"/>
        <v>38664</v>
      </c>
      <c r="G150" s="90">
        <v>7346</v>
      </c>
      <c r="H150" s="90">
        <f t="shared" si="7"/>
        <v>7346</v>
      </c>
      <c r="I150" s="90">
        <f t="shared" si="8"/>
        <v>46010</v>
      </c>
      <c r="K150" s="91"/>
      <c r="L150" s="92"/>
      <c r="M150" s="92"/>
      <c r="N150" s="80"/>
    </row>
    <row r="151" spans="1:14" ht="24.95" customHeight="1" x14ac:dyDescent="0.25">
      <c r="A151" s="87">
        <v>146</v>
      </c>
      <c r="B151" s="102" t="s">
        <v>159</v>
      </c>
      <c r="C151" s="93" t="s">
        <v>2</v>
      </c>
      <c r="D151" s="88">
        <v>1</v>
      </c>
      <c r="E151" s="89">
        <v>36003</v>
      </c>
      <c r="F151" s="105">
        <f t="shared" si="6"/>
        <v>36003</v>
      </c>
      <c r="G151" s="90">
        <v>6841</v>
      </c>
      <c r="H151" s="90">
        <f t="shared" si="7"/>
        <v>6841</v>
      </c>
      <c r="I151" s="90">
        <f t="shared" si="8"/>
        <v>42844</v>
      </c>
      <c r="K151" s="91"/>
      <c r="L151" s="92"/>
      <c r="M151" s="92"/>
      <c r="N151" s="80"/>
    </row>
    <row r="152" spans="1:14" ht="24.95" customHeight="1" x14ac:dyDescent="0.25">
      <c r="A152" s="87">
        <v>147</v>
      </c>
      <c r="B152" s="102" t="s">
        <v>388</v>
      </c>
      <c r="C152" s="93" t="s">
        <v>2</v>
      </c>
      <c r="D152" s="88">
        <v>1</v>
      </c>
      <c r="E152" s="89">
        <v>867518</v>
      </c>
      <c r="F152" s="105">
        <f t="shared" si="6"/>
        <v>867518</v>
      </c>
      <c r="G152" s="90">
        <v>164828</v>
      </c>
      <c r="H152" s="90">
        <f t="shared" si="7"/>
        <v>164828</v>
      </c>
      <c r="I152" s="90">
        <f t="shared" si="8"/>
        <v>1032346</v>
      </c>
      <c r="K152" s="91"/>
      <c r="L152" s="92"/>
      <c r="M152" s="92"/>
      <c r="N152" s="80"/>
    </row>
    <row r="153" spans="1:14" ht="24.95" customHeight="1" x14ac:dyDescent="0.25">
      <c r="A153" s="87">
        <v>148</v>
      </c>
      <c r="B153" s="102" t="s">
        <v>425</v>
      </c>
      <c r="C153" s="93" t="s">
        <v>2</v>
      </c>
      <c r="D153" s="88">
        <v>1</v>
      </c>
      <c r="E153" s="89">
        <v>121655</v>
      </c>
      <c r="F153" s="105">
        <f t="shared" si="6"/>
        <v>121655</v>
      </c>
      <c r="G153" s="90">
        <v>23114</v>
      </c>
      <c r="H153" s="90">
        <f t="shared" si="7"/>
        <v>23114</v>
      </c>
      <c r="I153" s="90">
        <f t="shared" si="8"/>
        <v>144769</v>
      </c>
      <c r="K153" s="91"/>
      <c r="L153" s="92"/>
      <c r="M153" s="92"/>
      <c r="N153" s="80"/>
    </row>
    <row r="154" spans="1:14" ht="24.95" customHeight="1" x14ac:dyDescent="0.25">
      <c r="A154" s="87">
        <v>149</v>
      </c>
      <c r="B154" s="102" t="s">
        <v>385</v>
      </c>
      <c r="C154" s="93" t="s">
        <v>2</v>
      </c>
      <c r="D154" s="88">
        <v>1</v>
      </c>
      <c r="E154" s="89">
        <v>95496</v>
      </c>
      <c r="F154" s="105">
        <f t="shared" si="6"/>
        <v>95496</v>
      </c>
      <c r="G154" s="90">
        <v>18144</v>
      </c>
      <c r="H154" s="90">
        <f t="shared" si="7"/>
        <v>18144</v>
      </c>
      <c r="I154" s="90">
        <f t="shared" si="8"/>
        <v>113640</v>
      </c>
      <c r="K154" s="91"/>
      <c r="L154" s="92"/>
      <c r="M154" s="92"/>
      <c r="N154" s="80"/>
    </row>
    <row r="155" spans="1:14" ht="24.95" customHeight="1" x14ac:dyDescent="0.25">
      <c r="A155" s="87">
        <v>150</v>
      </c>
      <c r="B155" s="102" t="s">
        <v>81</v>
      </c>
      <c r="C155" s="93" t="s">
        <v>2</v>
      </c>
      <c r="D155" s="88">
        <v>1</v>
      </c>
      <c r="E155" s="89">
        <v>49162</v>
      </c>
      <c r="F155" s="105">
        <f t="shared" si="6"/>
        <v>49162</v>
      </c>
      <c r="G155" s="90">
        <v>9341</v>
      </c>
      <c r="H155" s="90">
        <f t="shared" si="7"/>
        <v>9341</v>
      </c>
      <c r="I155" s="90">
        <f t="shared" si="8"/>
        <v>58503</v>
      </c>
      <c r="K155" s="91"/>
      <c r="L155" s="92"/>
      <c r="M155" s="92"/>
      <c r="N155" s="80"/>
    </row>
    <row r="156" spans="1:14" ht="24.95" customHeight="1" x14ac:dyDescent="0.25">
      <c r="A156" s="87">
        <v>151</v>
      </c>
      <c r="B156" s="102" t="s">
        <v>82</v>
      </c>
      <c r="C156" s="93" t="s">
        <v>2</v>
      </c>
      <c r="D156" s="88">
        <v>1</v>
      </c>
      <c r="E156" s="89">
        <v>94188</v>
      </c>
      <c r="F156" s="105">
        <f t="shared" si="6"/>
        <v>94188</v>
      </c>
      <c r="G156" s="90">
        <v>17896</v>
      </c>
      <c r="H156" s="90">
        <f t="shared" si="7"/>
        <v>17896</v>
      </c>
      <c r="I156" s="90">
        <f t="shared" si="8"/>
        <v>112084</v>
      </c>
      <c r="K156" s="91"/>
      <c r="L156" s="92"/>
      <c r="M156" s="92"/>
      <c r="N156" s="80"/>
    </row>
    <row r="157" spans="1:14" ht="24.95" customHeight="1" x14ac:dyDescent="0.25">
      <c r="A157" s="87">
        <v>152</v>
      </c>
      <c r="B157" s="102" t="s">
        <v>183</v>
      </c>
      <c r="C157" s="93" t="s">
        <v>2</v>
      </c>
      <c r="D157" s="88">
        <v>1</v>
      </c>
      <c r="E157" s="89">
        <v>81374</v>
      </c>
      <c r="F157" s="105">
        <f t="shared" si="6"/>
        <v>81374</v>
      </c>
      <c r="G157" s="90">
        <v>15461</v>
      </c>
      <c r="H157" s="90">
        <f t="shared" si="7"/>
        <v>15461</v>
      </c>
      <c r="I157" s="90">
        <f t="shared" si="8"/>
        <v>96835</v>
      </c>
      <c r="K157" s="91"/>
      <c r="L157" s="92"/>
      <c r="M157" s="92"/>
      <c r="N157" s="80"/>
    </row>
    <row r="158" spans="1:14" ht="24.95" customHeight="1" x14ac:dyDescent="0.25">
      <c r="A158" s="87">
        <v>153</v>
      </c>
      <c r="B158" s="102" t="s">
        <v>83</v>
      </c>
      <c r="C158" s="93" t="s">
        <v>2</v>
      </c>
      <c r="D158" s="88">
        <v>1</v>
      </c>
      <c r="E158" s="89">
        <v>70093</v>
      </c>
      <c r="F158" s="105">
        <f t="shared" si="6"/>
        <v>70093</v>
      </c>
      <c r="G158" s="90">
        <v>13318</v>
      </c>
      <c r="H158" s="90">
        <f t="shared" si="7"/>
        <v>13318</v>
      </c>
      <c r="I158" s="90">
        <f t="shared" si="8"/>
        <v>83411</v>
      </c>
      <c r="K158" s="91"/>
      <c r="L158" s="92"/>
      <c r="M158" s="92"/>
      <c r="N158" s="80"/>
    </row>
    <row r="159" spans="1:14" ht="24.95" customHeight="1" x14ac:dyDescent="0.25">
      <c r="A159" s="87">
        <v>154</v>
      </c>
      <c r="B159" s="102" t="s">
        <v>84</v>
      </c>
      <c r="C159" s="93" t="s">
        <v>2</v>
      </c>
      <c r="D159" s="88">
        <v>1</v>
      </c>
      <c r="E159" s="89">
        <v>2227</v>
      </c>
      <c r="F159" s="105">
        <f t="shared" si="6"/>
        <v>2227</v>
      </c>
      <c r="G159" s="90">
        <v>423</v>
      </c>
      <c r="H159" s="90">
        <f t="shared" si="7"/>
        <v>423</v>
      </c>
      <c r="I159" s="90">
        <f t="shared" si="8"/>
        <v>2650</v>
      </c>
      <c r="K159" s="91"/>
      <c r="L159" s="92"/>
      <c r="M159" s="92"/>
      <c r="N159" s="80"/>
    </row>
    <row r="160" spans="1:14" ht="24.95" customHeight="1" x14ac:dyDescent="0.25">
      <c r="A160" s="87">
        <v>155</v>
      </c>
      <c r="B160" s="102" t="s">
        <v>197</v>
      </c>
      <c r="C160" s="93" t="s">
        <v>2</v>
      </c>
      <c r="D160" s="88">
        <v>1</v>
      </c>
      <c r="E160" s="89">
        <v>15357</v>
      </c>
      <c r="F160" s="105">
        <f t="shared" si="6"/>
        <v>15357</v>
      </c>
      <c r="G160" s="90">
        <v>2918</v>
      </c>
      <c r="H160" s="90">
        <f t="shared" si="7"/>
        <v>2918</v>
      </c>
      <c r="I160" s="90">
        <f t="shared" si="8"/>
        <v>18275</v>
      </c>
      <c r="K160" s="91"/>
      <c r="L160" s="92"/>
      <c r="M160" s="92"/>
      <c r="N160" s="80"/>
    </row>
    <row r="161" spans="1:14" ht="24.95" customHeight="1" x14ac:dyDescent="0.25">
      <c r="A161" s="87">
        <v>156</v>
      </c>
      <c r="B161" s="102" t="s">
        <v>426</v>
      </c>
      <c r="C161" s="93" t="s">
        <v>93</v>
      </c>
      <c r="D161" s="88">
        <v>1</v>
      </c>
      <c r="E161" s="89">
        <v>23090</v>
      </c>
      <c r="F161" s="105">
        <f t="shared" si="6"/>
        <v>23090</v>
      </c>
      <c r="G161" s="90">
        <v>4387</v>
      </c>
      <c r="H161" s="90">
        <f t="shared" si="7"/>
        <v>4387</v>
      </c>
      <c r="I161" s="90">
        <f t="shared" si="8"/>
        <v>27477</v>
      </c>
      <c r="K161" s="91"/>
      <c r="L161" s="92"/>
      <c r="M161" s="92"/>
      <c r="N161" s="80"/>
    </row>
    <row r="162" spans="1:14" ht="24.95" customHeight="1" x14ac:dyDescent="0.25">
      <c r="A162" s="87">
        <v>157</v>
      </c>
      <c r="B162" s="102" t="s">
        <v>427</v>
      </c>
      <c r="C162" s="93" t="s">
        <v>93</v>
      </c>
      <c r="D162" s="88">
        <v>1</v>
      </c>
      <c r="E162" s="89">
        <v>189890</v>
      </c>
      <c r="F162" s="105">
        <f t="shared" si="6"/>
        <v>189890</v>
      </c>
      <c r="G162" s="90">
        <v>36079</v>
      </c>
      <c r="H162" s="90">
        <f t="shared" si="7"/>
        <v>36079</v>
      </c>
      <c r="I162" s="90">
        <f t="shared" si="8"/>
        <v>225969</v>
      </c>
      <c r="K162" s="91"/>
      <c r="L162" s="92"/>
      <c r="M162" s="92"/>
      <c r="N162" s="80"/>
    </row>
    <row r="163" spans="1:14" ht="24.95" customHeight="1" x14ac:dyDescent="0.25">
      <c r="A163" s="87">
        <v>158</v>
      </c>
      <c r="B163" s="102" t="s">
        <v>428</v>
      </c>
      <c r="C163" s="93" t="s">
        <v>43</v>
      </c>
      <c r="D163" s="88">
        <v>1</v>
      </c>
      <c r="E163" s="89">
        <v>854771</v>
      </c>
      <c r="F163" s="105">
        <f t="shared" si="6"/>
        <v>854771</v>
      </c>
      <c r="G163" s="90">
        <v>162406</v>
      </c>
      <c r="H163" s="90">
        <f t="shared" si="7"/>
        <v>162406</v>
      </c>
      <c r="I163" s="90">
        <f t="shared" si="8"/>
        <v>1017177</v>
      </c>
      <c r="K163" s="91"/>
      <c r="L163" s="92"/>
      <c r="M163" s="92"/>
      <c r="N163" s="80"/>
    </row>
    <row r="164" spans="1:14" ht="24.95" customHeight="1" x14ac:dyDescent="0.25">
      <c r="A164" s="87">
        <v>159</v>
      </c>
      <c r="B164" s="102" t="s">
        <v>85</v>
      </c>
      <c r="C164" s="93" t="s">
        <v>43</v>
      </c>
      <c r="D164" s="88">
        <v>1</v>
      </c>
      <c r="E164" s="89">
        <v>527090</v>
      </c>
      <c r="F164" s="105">
        <f t="shared" si="6"/>
        <v>527090</v>
      </c>
      <c r="G164" s="90">
        <v>100147</v>
      </c>
      <c r="H164" s="90">
        <f t="shared" si="7"/>
        <v>100147</v>
      </c>
      <c r="I164" s="90">
        <f t="shared" si="8"/>
        <v>627237</v>
      </c>
      <c r="K164" s="91"/>
      <c r="L164" s="92"/>
      <c r="M164" s="92"/>
      <c r="N164" s="80"/>
    </row>
    <row r="165" spans="1:14" ht="24.95" customHeight="1" x14ac:dyDescent="0.25">
      <c r="A165" s="87">
        <v>160</v>
      </c>
      <c r="B165" s="102" t="s">
        <v>429</v>
      </c>
      <c r="C165" s="93" t="s">
        <v>89</v>
      </c>
      <c r="D165" s="88">
        <v>1</v>
      </c>
      <c r="E165" s="89">
        <v>164474</v>
      </c>
      <c r="F165" s="105">
        <f t="shared" si="6"/>
        <v>164474</v>
      </c>
      <c r="G165" s="90">
        <v>31250</v>
      </c>
      <c r="H165" s="90">
        <f t="shared" si="7"/>
        <v>31250</v>
      </c>
      <c r="I165" s="90">
        <f t="shared" si="8"/>
        <v>195724</v>
      </c>
      <c r="K165" s="91"/>
      <c r="L165" s="92"/>
      <c r="M165" s="92"/>
      <c r="N165" s="80"/>
    </row>
    <row r="166" spans="1:14" ht="24.95" customHeight="1" x14ac:dyDescent="0.25">
      <c r="A166" s="87">
        <v>161</v>
      </c>
      <c r="B166" s="102" t="s">
        <v>86</v>
      </c>
      <c r="C166" s="93" t="s">
        <v>32</v>
      </c>
      <c r="D166" s="88">
        <v>1</v>
      </c>
      <c r="E166" s="89">
        <v>148247</v>
      </c>
      <c r="F166" s="105">
        <f t="shared" si="6"/>
        <v>148247</v>
      </c>
      <c r="G166" s="90">
        <v>28167</v>
      </c>
      <c r="H166" s="90">
        <f t="shared" si="7"/>
        <v>28167</v>
      </c>
      <c r="I166" s="90">
        <f t="shared" si="8"/>
        <v>176414</v>
      </c>
      <c r="K166" s="91"/>
      <c r="L166" s="92"/>
      <c r="M166" s="92"/>
      <c r="N166" s="80"/>
    </row>
    <row r="167" spans="1:14" ht="24.95" customHeight="1" x14ac:dyDescent="0.25">
      <c r="A167" s="87">
        <v>162</v>
      </c>
      <c r="B167" s="102" t="s">
        <v>87</v>
      </c>
      <c r="C167" s="93" t="s">
        <v>2</v>
      </c>
      <c r="D167" s="88">
        <v>1</v>
      </c>
      <c r="E167" s="89">
        <v>157758</v>
      </c>
      <c r="F167" s="105">
        <f t="shared" si="6"/>
        <v>157758</v>
      </c>
      <c r="G167" s="90">
        <v>29974</v>
      </c>
      <c r="H167" s="90">
        <f t="shared" si="7"/>
        <v>29974</v>
      </c>
      <c r="I167" s="90">
        <f t="shared" si="8"/>
        <v>187732</v>
      </c>
      <c r="K167" s="91"/>
      <c r="L167" s="92"/>
      <c r="M167" s="92"/>
      <c r="N167" s="80"/>
    </row>
    <row r="168" spans="1:14" ht="24.95" customHeight="1" x14ac:dyDescent="0.25">
      <c r="A168" s="87">
        <v>163</v>
      </c>
      <c r="B168" s="102" t="s">
        <v>88</v>
      </c>
      <c r="C168" s="93" t="s">
        <v>89</v>
      </c>
      <c r="D168" s="88">
        <v>1</v>
      </c>
      <c r="E168" s="89">
        <v>385895</v>
      </c>
      <c r="F168" s="105">
        <f t="shared" si="6"/>
        <v>385895</v>
      </c>
      <c r="G168" s="90">
        <v>73320</v>
      </c>
      <c r="H168" s="90">
        <f t="shared" si="7"/>
        <v>73320</v>
      </c>
      <c r="I168" s="90">
        <f t="shared" si="8"/>
        <v>459215</v>
      </c>
      <c r="K168" s="91"/>
      <c r="L168" s="92"/>
      <c r="M168" s="92"/>
      <c r="N168" s="80"/>
    </row>
    <row r="169" spans="1:14" ht="24.95" customHeight="1" x14ac:dyDescent="0.25">
      <c r="A169" s="87">
        <v>164</v>
      </c>
      <c r="B169" s="102" t="s">
        <v>90</v>
      </c>
      <c r="C169" s="93" t="s">
        <v>2</v>
      </c>
      <c r="D169" s="88">
        <v>1</v>
      </c>
      <c r="E169" s="89">
        <v>14682</v>
      </c>
      <c r="F169" s="105">
        <f t="shared" si="6"/>
        <v>14682</v>
      </c>
      <c r="G169" s="90">
        <v>2790</v>
      </c>
      <c r="H169" s="90">
        <f t="shared" si="7"/>
        <v>2790</v>
      </c>
      <c r="I169" s="90">
        <f t="shared" si="8"/>
        <v>17472</v>
      </c>
      <c r="K169" s="91"/>
      <c r="L169" s="92"/>
      <c r="M169" s="92"/>
      <c r="N169" s="80"/>
    </row>
    <row r="170" spans="1:14" ht="24.95" customHeight="1" x14ac:dyDescent="0.25">
      <c r="A170" s="87">
        <v>165</v>
      </c>
      <c r="B170" s="102" t="s">
        <v>359</v>
      </c>
      <c r="C170" s="93" t="s">
        <v>2</v>
      </c>
      <c r="D170" s="88">
        <v>1</v>
      </c>
      <c r="E170" s="89">
        <v>1080983</v>
      </c>
      <c r="F170" s="105">
        <f t="shared" si="6"/>
        <v>1080983</v>
      </c>
      <c r="G170" s="90">
        <v>205387</v>
      </c>
      <c r="H170" s="90">
        <f t="shared" si="7"/>
        <v>205387</v>
      </c>
      <c r="I170" s="90">
        <f t="shared" si="8"/>
        <v>1286370</v>
      </c>
      <c r="K170" s="91"/>
      <c r="L170" s="92"/>
      <c r="M170" s="92"/>
      <c r="N170" s="80"/>
    </row>
    <row r="171" spans="1:14" ht="24.95" customHeight="1" x14ac:dyDescent="0.25">
      <c r="A171" s="87">
        <v>166</v>
      </c>
      <c r="B171" s="102" t="s">
        <v>430</v>
      </c>
      <c r="C171" s="93" t="s">
        <v>2</v>
      </c>
      <c r="D171" s="88">
        <v>1</v>
      </c>
      <c r="E171" s="89">
        <v>51247</v>
      </c>
      <c r="F171" s="105">
        <f t="shared" si="6"/>
        <v>51247</v>
      </c>
      <c r="G171" s="90">
        <v>9737</v>
      </c>
      <c r="H171" s="90">
        <f t="shared" si="7"/>
        <v>9737</v>
      </c>
      <c r="I171" s="90">
        <f t="shared" si="8"/>
        <v>60984</v>
      </c>
      <c r="K171" s="91"/>
      <c r="L171" s="92"/>
      <c r="M171" s="92"/>
      <c r="N171" s="80"/>
    </row>
    <row r="172" spans="1:14" ht="24.95" customHeight="1" x14ac:dyDescent="0.25">
      <c r="A172" s="87">
        <v>167</v>
      </c>
      <c r="B172" s="102" t="s">
        <v>160</v>
      </c>
      <c r="C172" s="93" t="s">
        <v>2</v>
      </c>
      <c r="D172" s="88">
        <v>1</v>
      </c>
      <c r="E172" s="89">
        <v>64013</v>
      </c>
      <c r="F172" s="105">
        <f t="shared" si="6"/>
        <v>64013</v>
      </c>
      <c r="G172" s="90">
        <v>12162</v>
      </c>
      <c r="H172" s="90">
        <f t="shared" si="7"/>
        <v>12162</v>
      </c>
      <c r="I172" s="90">
        <f t="shared" si="8"/>
        <v>76175</v>
      </c>
      <c r="K172" s="91"/>
      <c r="L172" s="92"/>
      <c r="M172" s="92"/>
      <c r="N172" s="80"/>
    </row>
    <row r="173" spans="1:14" ht="24.95" customHeight="1" x14ac:dyDescent="0.25">
      <c r="A173" s="87">
        <v>168</v>
      </c>
      <c r="B173" s="102" t="s">
        <v>92</v>
      </c>
      <c r="C173" s="93" t="s">
        <v>93</v>
      </c>
      <c r="D173" s="88">
        <v>1</v>
      </c>
      <c r="E173" s="89">
        <v>151496</v>
      </c>
      <c r="F173" s="105">
        <f t="shared" si="6"/>
        <v>151496</v>
      </c>
      <c r="G173" s="90">
        <v>28784</v>
      </c>
      <c r="H173" s="90">
        <f t="shared" si="7"/>
        <v>28784</v>
      </c>
      <c r="I173" s="90">
        <f t="shared" si="8"/>
        <v>180280</v>
      </c>
      <c r="K173" s="91"/>
      <c r="L173" s="92"/>
      <c r="M173" s="92"/>
      <c r="N173" s="80"/>
    </row>
    <row r="174" spans="1:14" ht="24.95" customHeight="1" x14ac:dyDescent="0.25">
      <c r="A174" s="87">
        <v>169</v>
      </c>
      <c r="B174" s="102" t="s">
        <v>431</v>
      </c>
      <c r="C174" s="93" t="s">
        <v>43</v>
      </c>
      <c r="D174" s="88">
        <v>1</v>
      </c>
      <c r="E174" s="89">
        <v>378503</v>
      </c>
      <c r="F174" s="105">
        <f t="shared" si="6"/>
        <v>378503</v>
      </c>
      <c r="G174" s="90">
        <v>71916</v>
      </c>
      <c r="H174" s="90">
        <f t="shared" si="7"/>
        <v>71916</v>
      </c>
      <c r="I174" s="90">
        <f t="shared" si="8"/>
        <v>450419</v>
      </c>
      <c r="K174" s="91"/>
      <c r="L174" s="92"/>
      <c r="M174" s="92"/>
      <c r="N174" s="80"/>
    </row>
    <row r="175" spans="1:14" ht="24.95" customHeight="1" x14ac:dyDescent="0.25">
      <c r="A175" s="87">
        <v>170</v>
      </c>
      <c r="B175" s="102" t="s">
        <v>386</v>
      </c>
      <c r="C175" s="93" t="s">
        <v>2</v>
      </c>
      <c r="D175" s="88">
        <v>1</v>
      </c>
      <c r="E175" s="89">
        <v>96353</v>
      </c>
      <c r="F175" s="105">
        <f t="shared" si="6"/>
        <v>96353</v>
      </c>
      <c r="G175" s="90">
        <v>18307</v>
      </c>
      <c r="H175" s="90">
        <f t="shared" si="7"/>
        <v>18307</v>
      </c>
      <c r="I175" s="90">
        <f t="shared" si="8"/>
        <v>114660</v>
      </c>
      <c r="K175" s="91"/>
      <c r="L175" s="92"/>
      <c r="M175" s="92"/>
      <c r="N175" s="80"/>
    </row>
    <row r="176" spans="1:14" ht="24.95" customHeight="1" x14ac:dyDescent="0.25">
      <c r="A176" s="87">
        <v>171</v>
      </c>
      <c r="B176" s="102" t="s">
        <v>94</v>
      </c>
      <c r="C176" s="93" t="s">
        <v>2</v>
      </c>
      <c r="D176" s="88">
        <v>1</v>
      </c>
      <c r="E176" s="89">
        <v>77551</v>
      </c>
      <c r="F176" s="105">
        <f t="shared" si="6"/>
        <v>77551</v>
      </c>
      <c r="G176" s="90">
        <v>14735</v>
      </c>
      <c r="H176" s="90">
        <f t="shared" si="7"/>
        <v>14735</v>
      </c>
      <c r="I176" s="90">
        <f t="shared" si="8"/>
        <v>92286</v>
      </c>
      <c r="K176" s="91"/>
      <c r="L176" s="92"/>
      <c r="M176" s="92"/>
      <c r="N176" s="80"/>
    </row>
    <row r="177" spans="1:14" ht="24.95" customHeight="1" x14ac:dyDescent="0.25">
      <c r="A177" s="87">
        <v>172</v>
      </c>
      <c r="B177" s="102" t="s">
        <v>95</v>
      </c>
      <c r="C177" s="93" t="s">
        <v>2</v>
      </c>
      <c r="D177" s="88">
        <v>1</v>
      </c>
      <c r="E177" s="89">
        <v>40672</v>
      </c>
      <c r="F177" s="105">
        <f t="shared" si="6"/>
        <v>40672</v>
      </c>
      <c r="G177" s="90">
        <v>7728</v>
      </c>
      <c r="H177" s="90">
        <f t="shared" si="7"/>
        <v>7728</v>
      </c>
      <c r="I177" s="90">
        <f t="shared" si="8"/>
        <v>48400</v>
      </c>
      <c r="K177" s="91"/>
      <c r="L177" s="92"/>
      <c r="M177" s="92"/>
      <c r="N177" s="80"/>
    </row>
    <row r="178" spans="1:14" ht="24.95" customHeight="1" x14ac:dyDescent="0.25">
      <c r="A178" s="87">
        <v>173</v>
      </c>
      <c r="B178" s="102" t="s">
        <v>96</v>
      </c>
      <c r="C178" s="93" t="s">
        <v>6</v>
      </c>
      <c r="D178" s="88">
        <v>1</v>
      </c>
      <c r="E178" s="89">
        <v>108818</v>
      </c>
      <c r="F178" s="105">
        <f t="shared" si="6"/>
        <v>108818</v>
      </c>
      <c r="G178" s="90">
        <v>20675</v>
      </c>
      <c r="H178" s="90">
        <f t="shared" si="7"/>
        <v>20675</v>
      </c>
      <c r="I178" s="90">
        <f t="shared" si="8"/>
        <v>129493</v>
      </c>
      <c r="K178" s="91"/>
      <c r="L178" s="92"/>
      <c r="M178" s="92"/>
      <c r="N178" s="80"/>
    </row>
    <row r="179" spans="1:14" ht="24.95" customHeight="1" x14ac:dyDescent="0.25">
      <c r="A179" s="87">
        <v>174</v>
      </c>
      <c r="B179" s="102" t="s">
        <v>97</v>
      </c>
      <c r="C179" s="93" t="s">
        <v>35</v>
      </c>
      <c r="D179" s="88">
        <v>1</v>
      </c>
      <c r="E179" s="89">
        <v>248927</v>
      </c>
      <c r="F179" s="105">
        <f t="shared" si="6"/>
        <v>248927</v>
      </c>
      <c r="G179" s="90">
        <v>47296</v>
      </c>
      <c r="H179" s="90">
        <f t="shared" si="7"/>
        <v>47296</v>
      </c>
      <c r="I179" s="90">
        <f t="shared" si="8"/>
        <v>296223</v>
      </c>
      <c r="K179" s="91"/>
      <c r="L179" s="92"/>
      <c r="M179" s="92"/>
      <c r="N179" s="80"/>
    </row>
    <row r="180" spans="1:14" ht="24.95" customHeight="1" x14ac:dyDescent="0.25">
      <c r="A180" s="87">
        <v>175</v>
      </c>
      <c r="B180" s="102" t="s">
        <v>98</v>
      </c>
      <c r="C180" s="93" t="s">
        <v>2</v>
      </c>
      <c r="D180" s="88">
        <v>1</v>
      </c>
      <c r="E180" s="89">
        <v>168061</v>
      </c>
      <c r="F180" s="105">
        <f t="shared" si="6"/>
        <v>168061</v>
      </c>
      <c r="G180" s="90">
        <v>31932</v>
      </c>
      <c r="H180" s="90">
        <f t="shared" si="7"/>
        <v>31932</v>
      </c>
      <c r="I180" s="90">
        <f t="shared" si="8"/>
        <v>199993</v>
      </c>
      <c r="K180" s="91"/>
      <c r="L180" s="92"/>
      <c r="M180" s="92"/>
      <c r="N180" s="80"/>
    </row>
    <row r="181" spans="1:14" ht="24.95" customHeight="1" x14ac:dyDescent="0.25">
      <c r="A181" s="87">
        <v>176</v>
      </c>
      <c r="B181" s="102" t="s">
        <v>99</v>
      </c>
      <c r="C181" s="93" t="s">
        <v>2</v>
      </c>
      <c r="D181" s="88">
        <v>1</v>
      </c>
      <c r="E181" s="89">
        <v>50657</v>
      </c>
      <c r="F181" s="105">
        <f t="shared" si="6"/>
        <v>50657</v>
      </c>
      <c r="G181" s="90">
        <v>9625</v>
      </c>
      <c r="H181" s="90">
        <f t="shared" si="7"/>
        <v>9625</v>
      </c>
      <c r="I181" s="90">
        <f t="shared" si="8"/>
        <v>60282</v>
      </c>
      <c r="K181" s="91"/>
      <c r="L181" s="92"/>
      <c r="M181" s="92"/>
      <c r="N181" s="80"/>
    </row>
    <row r="182" spans="1:14" ht="24.95" customHeight="1" x14ac:dyDescent="0.25">
      <c r="A182" s="87">
        <v>177</v>
      </c>
      <c r="B182" s="102" t="s">
        <v>100</v>
      </c>
      <c r="C182" s="93" t="s">
        <v>2</v>
      </c>
      <c r="D182" s="88">
        <v>1</v>
      </c>
      <c r="E182" s="89">
        <v>120379</v>
      </c>
      <c r="F182" s="105">
        <f t="shared" si="6"/>
        <v>120379</v>
      </c>
      <c r="G182" s="90">
        <v>22872</v>
      </c>
      <c r="H182" s="90">
        <f t="shared" si="7"/>
        <v>22872</v>
      </c>
      <c r="I182" s="90">
        <f t="shared" si="8"/>
        <v>143251</v>
      </c>
      <c r="K182" s="91"/>
      <c r="L182" s="92"/>
      <c r="M182" s="92"/>
      <c r="N182" s="80"/>
    </row>
    <row r="183" spans="1:14" ht="24.95" customHeight="1" x14ac:dyDescent="0.25">
      <c r="A183" s="87">
        <v>178</v>
      </c>
      <c r="B183" s="102" t="s">
        <v>449</v>
      </c>
      <c r="C183" s="93" t="s">
        <v>2</v>
      </c>
      <c r="D183" s="88">
        <v>1</v>
      </c>
      <c r="E183" s="89">
        <v>181914</v>
      </c>
      <c r="F183" s="105">
        <f t="shared" si="6"/>
        <v>181914</v>
      </c>
      <c r="G183" s="90">
        <v>34564</v>
      </c>
      <c r="H183" s="90">
        <f t="shared" si="7"/>
        <v>34564</v>
      </c>
      <c r="I183" s="90">
        <f t="shared" si="8"/>
        <v>216478</v>
      </c>
      <c r="K183" s="91"/>
      <c r="L183" s="92"/>
      <c r="M183" s="92"/>
      <c r="N183" s="80"/>
    </row>
    <row r="184" spans="1:14" ht="24.95" customHeight="1" x14ac:dyDescent="0.25">
      <c r="A184" s="87">
        <v>179</v>
      </c>
      <c r="B184" s="102" t="s">
        <v>450</v>
      </c>
      <c r="C184" s="93" t="s">
        <v>32</v>
      </c>
      <c r="D184" s="88">
        <v>1</v>
      </c>
      <c r="E184" s="89">
        <v>163839</v>
      </c>
      <c r="F184" s="105">
        <f t="shared" si="6"/>
        <v>163839</v>
      </c>
      <c r="G184" s="90">
        <v>31129</v>
      </c>
      <c r="H184" s="90">
        <f t="shared" si="7"/>
        <v>31129</v>
      </c>
      <c r="I184" s="90">
        <f t="shared" si="8"/>
        <v>194968</v>
      </c>
      <c r="K184" s="91"/>
      <c r="L184" s="92"/>
      <c r="M184" s="92"/>
      <c r="N184" s="80"/>
    </row>
    <row r="185" spans="1:14" ht="24.95" customHeight="1" x14ac:dyDescent="0.25">
      <c r="A185" s="87">
        <v>180</v>
      </c>
      <c r="B185" s="102" t="s">
        <v>161</v>
      </c>
      <c r="C185" s="93" t="s">
        <v>2</v>
      </c>
      <c r="D185" s="88">
        <v>1</v>
      </c>
      <c r="E185" s="89">
        <v>179715</v>
      </c>
      <c r="F185" s="105">
        <f t="shared" si="6"/>
        <v>179715</v>
      </c>
      <c r="G185" s="90">
        <v>34146</v>
      </c>
      <c r="H185" s="90">
        <f t="shared" si="7"/>
        <v>34146</v>
      </c>
      <c r="I185" s="90">
        <f t="shared" si="8"/>
        <v>213861</v>
      </c>
      <c r="K185" s="91"/>
      <c r="L185" s="92"/>
      <c r="M185" s="92"/>
      <c r="N185" s="80"/>
    </row>
    <row r="186" spans="1:14" ht="24.95" customHeight="1" x14ac:dyDescent="0.25">
      <c r="A186" s="87">
        <v>181</v>
      </c>
      <c r="B186" s="102" t="s">
        <v>103</v>
      </c>
      <c r="C186" s="93" t="s">
        <v>2</v>
      </c>
      <c r="D186" s="88">
        <v>1</v>
      </c>
      <c r="E186" s="89">
        <v>74294</v>
      </c>
      <c r="F186" s="105">
        <f t="shared" si="6"/>
        <v>74294</v>
      </c>
      <c r="G186" s="90">
        <v>14116</v>
      </c>
      <c r="H186" s="90">
        <f t="shared" si="7"/>
        <v>14116</v>
      </c>
      <c r="I186" s="90">
        <f t="shared" si="8"/>
        <v>88410</v>
      </c>
      <c r="K186" s="91"/>
      <c r="L186" s="92"/>
      <c r="M186" s="92"/>
      <c r="N186" s="80"/>
    </row>
    <row r="187" spans="1:14" ht="24.95" customHeight="1" x14ac:dyDescent="0.25">
      <c r="A187" s="87">
        <v>182</v>
      </c>
      <c r="B187" s="102" t="s">
        <v>432</v>
      </c>
      <c r="C187" s="93" t="s">
        <v>2</v>
      </c>
      <c r="D187" s="88">
        <v>1</v>
      </c>
      <c r="E187" s="89">
        <v>220813</v>
      </c>
      <c r="F187" s="105">
        <f t="shared" si="6"/>
        <v>220813</v>
      </c>
      <c r="G187" s="90">
        <v>41954</v>
      </c>
      <c r="H187" s="90">
        <f t="shared" si="7"/>
        <v>41954</v>
      </c>
      <c r="I187" s="90">
        <f t="shared" si="8"/>
        <v>262767</v>
      </c>
      <c r="K187" s="91"/>
      <c r="L187" s="92"/>
      <c r="M187" s="92"/>
      <c r="N187" s="80"/>
    </row>
    <row r="188" spans="1:14" ht="24.95" customHeight="1" x14ac:dyDescent="0.25">
      <c r="A188" s="87">
        <v>183</v>
      </c>
      <c r="B188" s="102" t="s">
        <v>258</v>
      </c>
      <c r="C188" s="93" t="s">
        <v>2</v>
      </c>
      <c r="D188" s="88">
        <v>1</v>
      </c>
      <c r="E188" s="89">
        <v>158740</v>
      </c>
      <c r="F188" s="105">
        <f t="shared" si="6"/>
        <v>158740</v>
      </c>
      <c r="G188" s="90">
        <v>30161</v>
      </c>
      <c r="H188" s="90">
        <f t="shared" si="7"/>
        <v>30161</v>
      </c>
      <c r="I188" s="90">
        <f t="shared" si="8"/>
        <v>188901</v>
      </c>
      <c r="K188" s="91"/>
      <c r="L188" s="92"/>
      <c r="M188" s="92"/>
      <c r="N188" s="80"/>
    </row>
    <row r="189" spans="1:14" ht="24.95" customHeight="1" x14ac:dyDescent="0.25">
      <c r="A189" s="87">
        <v>184</v>
      </c>
      <c r="B189" s="102" t="s">
        <v>162</v>
      </c>
      <c r="C189" s="93" t="s">
        <v>2</v>
      </c>
      <c r="D189" s="88">
        <v>1</v>
      </c>
      <c r="E189" s="89">
        <v>221710</v>
      </c>
      <c r="F189" s="105">
        <f t="shared" si="6"/>
        <v>221710</v>
      </c>
      <c r="G189" s="90">
        <v>42125</v>
      </c>
      <c r="H189" s="90">
        <f t="shared" si="7"/>
        <v>42125</v>
      </c>
      <c r="I189" s="90">
        <f t="shared" si="8"/>
        <v>263835</v>
      </c>
      <c r="K189" s="91"/>
      <c r="L189" s="92"/>
      <c r="M189" s="92"/>
      <c r="N189" s="80"/>
    </row>
    <row r="190" spans="1:14" ht="24.95" customHeight="1" x14ac:dyDescent="0.25">
      <c r="A190" s="87">
        <v>185</v>
      </c>
      <c r="B190" s="102" t="s">
        <v>163</v>
      </c>
      <c r="C190" s="93" t="s">
        <v>2</v>
      </c>
      <c r="D190" s="88">
        <v>1</v>
      </c>
      <c r="E190" s="89">
        <v>44538</v>
      </c>
      <c r="F190" s="105">
        <f t="shared" si="6"/>
        <v>44538</v>
      </c>
      <c r="G190" s="90">
        <v>8462</v>
      </c>
      <c r="H190" s="90">
        <f t="shared" si="7"/>
        <v>8462</v>
      </c>
      <c r="I190" s="90">
        <f t="shared" si="8"/>
        <v>53000</v>
      </c>
      <c r="K190" s="91"/>
      <c r="L190" s="92"/>
      <c r="M190" s="92"/>
      <c r="N190" s="80"/>
    </row>
    <row r="191" spans="1:14" ht="24.95" customHeight="1" x14ac:dyDescent="0.25">
      <c r="A191" s="87">
        <v>186</v>
      </c>
      <c r="B191" s="102" t="s">
        <v>387</v>
      </c>
      <c r="C191" s="93" t="s">
        <v>35</v>
      </c>
      <c r="D191" s="88">
        <v>1</v>
      </c>
      <c r="E191" s="89">
        <v>808105</v>
      </c>
      <c r="F191" s="105">
        <f t="shared" si="6"/>
        <v>808105</v>
      </c>
      <c r="G191" s="90">
        <v>153540</v>
      </c>
      <c r="H191" s="90">
        <f t="shared" si="7"/>
        <v>153540</v>
      </c>
      <c r="I191" s="90">
        <f t="shared" si="8"/>
        <v>961645</v>
      </c>
      <c r="K191" s="91"/>
      <c r="L191" s="92"/>
      <c r="M191" s="92"/>
      <c r="N191" s="80"/>
    </row>
    <row r="192" spans="1:14" ht="24.95" customHeight="1" x14ac:dyDescent="0.25">
      <c r="A192" s="87">
        <v>187</v>
      </c>
      <c r="B192" s="102" t="s">
        <v>433</v>
      </c>
      <c r="C192" s="93" t="s">
        <v>2</v>
      </c>
      <c r="D192" s="88">
        <v>1</v>
      </c>
      <c r="E192" s="89">
        <v>2792857</v>
      </c>
      <c r="F192" s="105">
        <f t="shared" si="6"/>
        <v>2792857</v>
      </c>
      <c r="G192" s="90">
        <v>530643</v>
      </c>
      <c r="H192" s="90">
        <f t="shared" si="7"/>
        <v>530643</v>
      </c>
      <c r="I192" s="90">
        <f t="shared" si="8"/>
        <v>3323500</v>
      </c>
      <c r="K192" s="91"/>
      <c r="L192" s="92"/>
      <c r="M192" s="92"/>
      <c r="N192" s="80"/>
    </row>
    <row r="193" spans="1:14" ht="24.95" customHeight="1" x14ac:dyDescent="0.25">
      <c r="A193" s="87">
        <v>188</v>
      </c>
      <c r="B193" s="102" t="s">
        <v>104</v>
      </c>
      <c r="C193" s="93" t="s">
        <v>2</v>
      </c>
      <c r="D193" s="88">
        <v>1</v>
      </c>
      <c r="E193" s="89">
        <v>54849</v>
      </c>
      <c r="F193" s="105">
        <f t="shared" si="6"/>
        <v>54849</v>
      </c>
      <c r="G193" s="90">
        <v>10421</v>
      </c>
      <c r="H193" s="90">
        <f t="shared" si="7"/>
        <v>10421</v>
      </c>
      <c r="I193" s="90">
        <f t="shared" si="8"/>
        <v>65270</v>
      </c>
      <c r="K193" s="91"/>
      <c r="L193" s="92"/>
      <c r="M193" s="92"/>
      <c r="N193" s="80"/>
    </row>
    <row r="194" spans="1:14" ht="24.95" customHeight="1" x14ac:dyDescent="0.25">
      <c r="A194" s="87">
        <v>189</v>
      </c>
      <c r="B194" s="102" t="s">
        <v>105</v>
      </c>
      <c r="C194" s="93" t="s">
        <v>2</v>
      </c>
      <c r="D194" s="88">
        <v>1</v>
      </c>
      <c r="E194" s="89">
        <v>8954</v>
      </c>
      <c r="F194" s="105">
        <f t="shared" si="6"/>
        <v>8954</v>
      </c>
      <c r="G194" s="90">
        <v>1701</v>
      </c>
      <c r="H194" s="90">
        <f t="shared" si="7"/>
        <v>1701</v>
      </c>
      <c r="I194" s="90">
        <f t="shared" si="8"/>
        <v>10655</v>
      </c>
      <c r="K194" s="91"/>
      <c r="L194" s="92"/>
      <c r="M194" s="92"/>
      <c r="N194" s="80"/>
    </row>
    <row r="195" spans="1:14" ht="24.95" customHeight="1" x14ac:dyDescent="0.25">
      <c r="A195" s="87">
        <v>190</v>
      </c>
      <c r="B195" s="102" t="s">
        <v>434</v>
      </c>
      <c r="C195" s="93" t="s">
        <v>2</v>
      </c>
      <c r="D195" s="88">
        <v>1</v>
      </c>
      <c r="E195" s="89">
        <v>112543</v>
      </c>
      <c r="F195" s="105">
        <f t="shared" si="6"/>
        <v>112543</v>
      </c>
      <c r="G195" s="90">
        <v>21383</v>
      </c>
      <c r="H195" s="90">
        <f t="shared" si="7"/>
        <v>21383</v>
      </c>
      <c r="I195" s="90">
        <f t="shared" si="8"/>
        <v>133926</v>
      </c>
      <c r="K195" s="91"/>
      <c r="L195" s="92"/>
      <c r="M195" s="92"/>
      <c r="N195" s="80"/>
    </row>
    <row r="196" spans="1:14" ht="24.95" customHeight="1" x14ac:dyDescent="0.25">
      <c r="A196" s="87">
        <v>191</v>
      </c>
      <c r="B196" s="102" t="s">
        <v>234</v>
      </c>
      <c r="C196" s="93" t="s">
        <v>222</v>
      </c>
      <c r="D196" s="88">
        <v>1</v>
      </c>
      <c r="E196" s="89">
        <v>55710</v>
      </c>
      <c r="F196" s="105">
        <f t="shared" si="6"/>
        <v>55710</v>
      </c>
      <c r="G196" s="90">
        <v>10585</v>
      </c>
      <c r="H196" s="90">
        <f t="shared" si="7"/>
        <v>10585</v>
      </c>
      <c r="I196" s="90">
        <f t="shared" si="8"/>
        <v>66295</v>
      </c>
      <c r="K196" s="91"/>
      <c r="L196" s="92"/>
      <c r="M196" s="92"/>
      <c r="N196" s="80"/>
    </row>
    <row r="197" spans="1:14" ht="24.95" customHeight="1" x14ac:dyDescent="0.25">
      <c r="A197" s="87">
        <v>192</v>
      </c>
      <c r="B197" s="102" t="s">
        <v>238</v>
      </c>
      <c r="C197" s="93" t="s">
        <v>2</v>
      </c>
      <c r="D197" s="88">
        <v>1</v>
      </c>
      <c r="E197" s="89">
        <v>89281</v>
      </c>
      <c r="F197" s="105">
        <f t="shared" si="6"/>
        <v>89281</v>
      </c>
      <c r="G197" s="90">
        <v>16963</v>
      </c>
      <c r="H197" s="90">
        <f t="shared" si="7"/>
        <v>16963</v>
      </c>
      <c r="I197" s="90">
        <f t="shared" si="8"/>
        <v>106244</v>
      </c>
      <c r="K197" s="91"/>
      <c r="L197" s="92"/>
      <c r="M197" s="92"/>
      <c r="N197" s="80"/>
    </row>
    <row r="198" spans="1:14" ht="24.95" customHeight="1" x14ac:dyDescent="0.25">
      <c r="A198" s="87">
        <v>193</v>
      </c>
      <c r="B198" s="102" t="s">
        <v>106</v>
      </c>
      <c r="C198" s="93" t="s">
        <v>2</v>
      </c>
      <c r="D198" s="88">
        <v>1</v>
      </c>
      <c r="E198" s="89">
        <v>97055</v>
      </c>
      <c r="F198" s="105">
        <f t="shared" si="6"/>
        <v>97055</v>
      </c>
      <c r="G198" s="90">
        <v>18440</v>
      </c>
      <c r="H198" s="90">
        <f t="shared" si="7"/>
        <v>18440</v>
      </c>
      <c r="I198" s="90">
        <f t="shared" si="8"/>
        <v>115495</v>
      </c>
      <c r="K198" s="91"/>
      <c r="L198" s="92"/>
      <c r="M198" s="92"/>
      <c r="N198" s="80"/>
    </row>
    <row r="199" spans="1:14" ht="24.95" customHeight="1" x14ac:dyDescent="0.25">
      <c r="A199" s="87">
        <v>194</v>
      </c>
      <c r="B199" s="102" t="s">
        <v>107</v>
      </c>
      <c r="C199" s="93" t="s">
        <v>2</v>
      </c>
      <c r="D199" s="88">
        <v>1</v>
      </c>
      <c r="E199" s="89">
        <v>21878</v>
      </c>
      <c r="F199" s="105">
        <f t="shared" ref="F199:F262" si="9">ROUND(E199,0)</f>
        <v>21878</v>
      </c>
      <c r="G199" s="90">
        <v>4157</v>
      </c>
      <c r="H199" s="90">
        <f t="shared" ref="H199:H262" si="10">ROUND(G199,0)</f>
        <v>4157</v>
      </c>
      <c r="I199" s="90">
        <f t="shared" ref="I199:I262" si="11">+H199+F199</f>
        <v>26035</v>
      </c>
      <c r="K199" s="91"/>
      <c r="L199" s="92"/>
      <c r="M199" s="92"/>
      <c r="N199" s="80"/>
    </row>
    <row r="200" spans="1:14" ht="24.95" customHeight="1" x14ac:dyDescent="0.25">
      <c r="A200" s="87">
        <v>195</v>
      </c>
      <c r="B200" s="102" t="s">
        <v>451</v>
      </c>
      <c r="C200" s="93" t="s">
        <v>2</v>
      </c>
      <c r="D200" s="88">
        <v>1</v>
      </c>
      <c r="E200" s="89">
        <v>51989</v>
      </c>
      <c r="F200" s="105">
        <f t="shared" si="9"/>
        <v>51989</v>
      </c>
      <c r="G200" s="90">
        <v>9878</v>
      </c>
      <c r="H200" s="90">
        <f t="shared" si="10"/>
        <v>9878</v>
      </c>
      <c r="I200" s="90">
        <f t="shared" si="11"/>
        <v>61867</v>
      </c>
      <c r="K200" s="91"/>
      <c r="L200" s="92"/>
      <c r="M200" s="92"/>
      <c r="N200" s="80"/>
    </row>
    <row r="201" spans="1:14" ht="41.25" customHeight="1" x14ac:dyDescent="0.25">
      <c r="A201" s="87">
        <v>196</v>
      </c>
      <c r="B201" s="102" t="s">
        <v>109</v>
      </c>
      <c r="C201" s="93" t="s">
        <v>2</v>
      </c>
      <c r="D201" s="88">
        <v>1</v>
      </c>
      <c r="E201" s="89">
        <v>42633</v>
      </c>
      <c r="F201" s="105">
        <f t="shared" si="9"/>
        <v>42633</v>
      </c>
      <c r="G201" s="90">
        <v>8100</v>
      </c>
      <c r="H201" s="90">
        <f t="shared" si="10"/>
        <v>8100</v>
      </c>
      <c r="I201" s="90">
        <f t="shared" si="11"/>
        <v>50733</v>
      </c>
      <c r="K201" s="91"/>
      <c r="L201" s="92"/>
      <c r="M201" s="92"/>
      <c r="N201" s="80"/>
    </row>
    <row r="202" spans="1:14" ht="41.25" customHeight="1" x14ac:dyDescent="0.25">
      <c r="A202" s="87">
        <v>197</v>
      </c>
      <c r="B202" s="102" t="s">
        <v>110</v>
      </c>
      <c r="C202" s="93" t="s">
        <v>2</v>
      </c>
      <c r="D202" s="88">
        <v>1</v>
      </c>
      <c r="E202" s="89">
        <v>48845</v>
      </c>
      <c r="F202" s="105">
        <f t="shared" si="9"/>
        <v>48845</v>
      </c>
      <c r="G202" s="90">
        <v>9281</v>
      </c>
      <c r="H202" s="90">
        <f t="shared" si="10"/>
        <v>9281</v>
      </c>
      <c r="I202" s="90">
        <f t="shared" si="11"/>
        <v>58126</v>
      </c>
      <c r="K202" s="91"/>
      <c r="L202" s="92"/>
      <c r="M202" s="92"/>
      <c r="N202" s="80"/>
    </row>
    <row r="203" spans="1:14" ht="41.25" customHeight="1" x14ac:dyDescent="0.25">
      <c r="A203" s="87">
        <v>198</v>
      </c>
      <c r="B203" s="102" t="s">
        <v>111</v>
      </c>
      <c r="C203" s="93" t="s">
        <v>2</v>
      </c>
      <c r="D203" s="88">
        <v>1</v>
      </c>
      <c r="E203" s="89">
        <v>67765</v>
      </c>
      <c r="F203" s="105">
        <f t="shared" si="9"/>
        <v>67765</v>
      </c>
      <c r="G203" s="90">
        <v>12875</v>
      </c>
      <c r="H203" s="90">
        <f t="shared" si="10"/>
        <v>12875</v>
      </c>
      <c r="I203" s="90">
        <f t="shared" si="11"/>
        <v>80640</v>
      </c>
      <c r="K203" s="91"/>
      <c r="L203" s="92"/>
      <c r="M203" s="92"/>
      <c r="N203" s="80"/>
    </row>
    <row r="204" spans="1:14" ht="24.95" customHeight="1" x14ac:dyDescent="0.25">
      <c r="A204" s="87">
        <v>199</v>
      </c>
      <c r="B204" s="102" t="s">
        <v>112</v>
      </c>
      <c r="C204" s="93" t="s">
        <v>2</v>
      </c>
      <c r="D204" s="88">
        <v>1</v>
      </c>
      <c r="E204" s="89">
        <v>136733</v>
      </c>
      <c r="F204" s="105">
        <f t="shared" si="9"/>
        <v>136733</v>
      </c>
      <c r="G204" s="90">
        <v>25979</v>
      </c>
      <c r="H204" s="90">
        <f t="shared" si="10"/>
        <v>25979</v>
      </c>
      <c r="I204" s="90">
        <f t="shared" si="11"/>
        <v>162712</v>
      </c>
      <c r="K204" s="91"/>
      <c r="L204" s="92"/>
      <c r="M204" s="92"/>
      <c r="N204" s="80"/>
    </row>
    <row r="205" spans="1:14" ht="24.95" customHeight="1" x14ac:dyDescent="0.25">
      <c r="A205" s="87">
        <v>200</v>
      </c>
      <c r="B205" s="102" t="s">
        <v>113</v>
      </c>
      <c r="C205" s="93" t="s">
        <v>2</v>
      </c>
      <c r="D205" s="88">
        <v>1</v>
      </c>
      <c r="E205" s="89">
        <v>35150</v>
      </c>
      <c r="F205" s="105">
        <f t="shared" si="9"/>
        <v>35150</v>
      </c>
      <c r="G205" s="90">
        <v>6679</v>
      </c>
      <c r="H205" s="90">
        <f t="shared" si="10"/>
        <v>6679</v>
      </c>
      <c r="I205" s="90">
        <f t="shared" si="11"/>
        <v>41829</v>
      </c>
      <c r="K205" s="91"/>
      <c r="L205" s="92"/>
      <c r="M205" s="92"/>
      <c r="N205" s="80"/>
    </row>
    <row r="206" spans="1:14" ht="24.95" customHeight="1" x14ac:dyDescent="0.25">
      <c r="A206" s="87">
        <v>201</v>
      </c>
      <c r="B206" s="102" t="s">
        <v>164</v>
      </c>
      <c r="C206" s="93" t="s">
        <v>2</v>
      </c>
      <c r="D206" s="88">
        <v>1</v>
      </c>
      <c r="E206" s="89">
        <v>16565</v>
      </c>
      <c r="F206" s="105">
        <f t="shared" si="9"/>
        <v>16565</v>
      </c>
      <c r="G206" s="90">
        <v>3147</v>
      </c>
      <c r="H206" s="90">
        <f t="shared" si="10"/>
        <v>3147</v>
      </c>
      <c r="I206" s="90">
        <f t="shared" si="11"/>
        <v>19712</v>
      </c>
      <c r="K206" s="91"/>
      <c r="L206" s="92"/>
      <c r="M206" s="92"/>
      <c r="N206" s="80"/>
    </row>
    <row r="207" spans="1:14" ht="24.95" customHeight="1" x14ac:dyDescent="0.25">
      <c r="A207" s="87">
        <v>202</v>
      </c>
      <c r="B207" s="102" t="s">
        <v>114</v>
      </c>
      <c r="C207" s="93" t="s">
        <v>2</v>
      </c>
      <c r="D207" s="88">
        <v>1</v>
      </c>
      <c r="E207" s="89">
        <v>19734</v>
      </c>
      <c r="F207" s="105">
        <f t="shared" si="9"/>
        <v>19734</v>
      </c>
      <c r="G207" s="90">
        <v>3749</v>
      </c>
      <c r="H207" s="90">
        <f t="shared" si="10"/>
        <v>3749</v>
      </c>
      <c r="I207" s="90">
        <f t="shared" si="11"/>
        <v>23483</v>
      </c>
      <c r="K207" s="91"/>
      <c r="L207" s="92"/>
      <c r="M207" s="92"/>
      <c r="N207" s="80"/>
    </row>
    <row r="208" spans="1:14" ht="24.95" customHeight="1" x14ac:dyDescent="0.25">
      <c r="A208" s="87">
        <v>203</v>
      </c>
      <c r="B208" s="102" t="s">
        <v>115</v>
      </c>
      <c r="C208" s="93" t="s">
        <v>2</v>
      </c>
      <c r="D208" s="88">
        <v>1</v>
      </c>
      <c r="E208" s="89">
        <v>38730</v>
      </c>
      <c r="F208" s="105">
        <f t="shared" si="9"/>
        <v>38730</v>
      </c>
      <c r="G208" s="90">
        <v>7359</v>
      </c>
      <c r="H208" s="90">
        <f t="shared" si="10"/>
        <v>7359</v>
      </c>
      <c r="I208" s="90">
        <f t="shared" si="11"/>
        <v>46089</v>
      </c>
      <c r="K208" s="91"/>
      <c r="L208" s="92"/>
      <c r="M208" s="92"/>
      <c r="N208" s="80"/>
    </row>
    <row r="209" spans="1:14" ht="24.95" customHeight="1" x14ac:dyDescent="0.25">
      <c r="A209" s="87">
        <v>204</v>
      </c>
      <c r="B209" s="102" t="s">
        <v>116</v>
      </c>
      <c r="C209" s="93" t="s">
        <v>2</v>
      </c>
      <c r="D209" s="88">
        <v>1</v>
      </c>
      <c r="E209" s="89">
        <v>51821</v>
      </c>
      <c r="F209" s="105">
        <f t="shared" si="9"/>
        <v>51821</v>
      </c>
      <c r="G209" s="90">
        <v>9846</v>
      </c>
      <c r="H209" s="90">
        <f t="shared" si="10"/>
        <v>9846</v>
      </c>
      <c r="I209" s="90">
        <f t="shared" si="11"/>
        <v>61667</v>
      </c>
      <c r="K209" s="91"/>
      <c r="L209" s="92"/>
      <c r="M209" s="92"/>
      <c r="N209" s="80"/>
    </row>
    <row r="210" spans="1:14" ht="24.95" customHeight="1" x14ac:dyDescent="0.25">
      <c r="A210" s="87">
        <v>205</v>
      </c>
      <c r="B210" s="102" t="s">
        <v>117</v>
      </c>
      <c r="C210" s="93" t="s">
        <v>2</v>
      </c>
      <c r="D210" s="88">
        <v>1</v>
      </c>
      <c r="E210" s="89">
        <v>479</v>
      </c>
      <c r="F210" s="105">
        <f t="shared" si="9"/>
        <v>479</v>
      </c>
      <c r="G210" s="90">
        <v>91</v>
      </c>
      <c r="H210" s="90">
        <f t="shared" si="10"/>
        <v>91</v>
      </c>
      <c r="I210" s="90">
        <f t="shared" si="11"/>
        <v>570</v>
      </c>
      <c r="K210" s="91"/>
      <c r="L210" s="92"/>
      <c r="M210" s="92"/>
      <c r="N210" s="80"/>
    </row>
    <row r="211" spans="1:14" ht="24.95" customHeight="1" x14ac:dyDescent="0.25">
      <c r="A211" s="87">
        <v>206</v>
      </c>
      <c r="B211" s="102" t="s">
        <v>443</v>
      </c>
      <c r="C211" s="93" t="s">
        <v>2</v>
      </c>
      <c r="D211" s="88">
        <v>1</v>
      </c>
      <c r="E211" s="89">
        <v>564</v>
      </c>
      <c r="F211" s="105">
        <f t="shared" si="9"/>
        <v>564</v>
      </c>
      <c r="G211" s="90">
        <v>107</v>
      </c>
      <c r="H211" s="90">
        <f t="shared" si="10"/>
        <v>107</v>
      </c>
      <c r="I211" s="90">
        <f t="shared" si="11"/>
        <v>671</v>
      </c>
      <c r="K211" s="91"/>
      <c r="L211" s="92"/>
      <c r="M211" s="92"/>
      <c r="N211" s="80"/>
    </row>
    <row r="212" spans="1:14" ht="24.95" customHeight="1" x14ac:dyDescent="0.25">
      <c r="A212" s="87">
        <v>207</v>
      </c>
      <c r="B212" s="102" t="s">
        <v>228</v>
      </c>
      <c r="C212" s="93" t="s">
        <v>32</v>
      </c>
      <c r="D212" s="88">
        <v>1</v>
      </c>
      <c r="E212" s="89">
        <v>222616</v>
      </c>
      <c r="F212" s="105">
        <f t="shared" si="9"/>
        <v>222616</v>
      </c>
      <c r="G212" s="90">
        <v>42297</v>
      </c>
      <c r="H212" s="90">
        <f t="shared" si="10"/>
        <v>42297</v>
      </c>
      <c r="I212" s="90">
        <f t="shared" si="11"/>
        <v>264913</v>
      </c>
      <c r="K212" s="91"/>
      <c r="L212" s="92"/>
      <c r="M212" s="92"/>
      <c r="N212" s="80"/>
    </row>
    <row r="213" spans="1:14" ht="24.95" customHeight="1" x14ac:dyDescent="0.25">
      <c r="A213" s="87">
        <v>208</v>
      </c>
      <c r="B213" s="102" t="s">
        <v>435</v>
      </c>
      <c r="C213" s="93" t="s">
        <v>2</v>
      </c>
      <c r="D213" s="88">
        <v>1</v>
      </c>
      <c r="E213" s="89">
        <v>89352</v>
      </c>
      <c r="F213" s="105">
        <f t="shared" si="9"/>
        <v>89352</v>
      </c>
      <c r="G213" s="90">
        <v>16977</v>
      </c>
      <c r="H213" s="90">
        <f t="shared" si="10"/>
        <v>16977</v>
      </c>
      <c r="I213" s="90">
        <f t="shared" si="11"/>
        <v>106329</v>
      </c>
      <c r="K213" s="91"/>
      <c r="L213" s="92"/>
      <c r="M213" s="92"/>
      <c r="N213" s="80"/>
    </row>
    <row r="214" spans="1:14" ht="24.95" customHeight="1" x14ac:dyDescent="0.25">
      <c r="A214" s="87">
        <v>209</v>
      </c>
      <c r="B214" s="102" t="s">
        <v>211</v>
      </c>
      <c r="C214" s="93" t="s">
        <v>2</v>
      </c>
      <c r="D214" s="88">
        <v>1</v>
      </c>
      <c r="E214" s="89">
        <v>411350</v>
      </c>
      <c r="F214" s="105">
        <f t="shared" si="9"/>
        <v>411350</v>
      </c>
      <c r="G214" s="90">
        <v>78157</v>
      </c>
      <c r="H214" s="90">
        <f t="shared" si="10"/>
        <v>78157</v>
      </c>
      <c r="I214" s="90">
        <f t="shared" si="11"/>
        <v>489507</v>
      </c>
      <c r="K214" s="91"/>
      <c r="L214" s="92"/>
      <c r="M214" s="92"/>
      <c r="N214" s="80"/>
    </row>
    <row r="215" spans="1:14" ht="24.95" customHeight="1" x14ac:dyDescent="0.25">
      <c r="A215" s="87">
        <v>210</v>
      </c>
      <c r="B215" s="102" t="s">
        <v>213</v>
      </c>
      <c r="C215" s="93" t="s">
        <v>89</v>
      </c>
      <c r="D215" s="88">
        <v>1</v>
      </c>
      <c r="E215" s="89">
        <v>534948</v>
      </c>
      <c r="F215" s="105">
        <f t="shared" si="9"/>
        <v>534948</v>
      </c>
      <c r="G215" s="90">
        <v>101640</v>
      </c>
      <c r="H215" s="90">
        <f t="shared" si="10"/>
        <v>101640</v>
      </c>
      <c r="I215" s="90">
        <f t="shared" si="11"/>
        <v>636588</v>
      </c>
      <c r="K215" s="91"/>
      <c r="L215" s="92"/>
      <c r="M215" s="92"/>
      <c r="N215" s="80"/>
    </row>
    <row r="216" spans="1:14" ht="24.95" customHeight="1" x14ac:dyDescent="0.25">
      <c r="A216" s="87">
        <v>211</v>
      </c>
      <c r="B216" s="102" t="s">
        <v>119</v>
      </c>
      <c r="C216" s="93" t="s">
        <v>2</v>
      </c>
      <c r="D216" s="88">
        <v>1</v>
      </c>
      <c r="E216" s="89">
        <v>53760</v>
      </c>
      <c r="F216" s="105">
        <f t="shared" si="9"/>
        <v>53760</v>
      </c>
      <c r="G216" s="90">
        <v>10214</v>
      </c>
      <c r="H216" s="90">
        <f t="shared" si="10"/>
        <v>10214</v>
      </c>
      <c r="I216" s="90">
        <f t="shared" si="11"/>
        <v>63974</v>
      </c>
      <c r="K216" s="91"/>
      <c r="L216" s="92"/>
      <c r="M216" s="92"/>
      <c r="N216" s="80"/>
    </row>
    <row r="217" spans="1:14" ht="24.95" customHeight="1" x14ac:dyDescent="0.25">
      <c r="A217" s="87">
        <v>212</v>
      </c>
      <c r="B217" s="102" t="s">
        <v>120</v>
      </c>
      <c r="C217" s="93" t="s">
        <v>2</v>
      </c>
      <c r="D217" s="88">
        <v>1</v>
      </c>
      <c r="E217" s="89">
        <v>24879</v>
      </c>
      <c r="F217" s="105">
        <f t="shared" si="9"/>
        <v>24879</v>
      </c>
      <c r="G217" s="90">
        <v>4727</v>
      </c>
      <c r="H217" s="90">
        <f t="shared" si="10"/>
        <v>4727</v>
      </c>
      <c r="I217" s="90">
        <f t="shared" si="11"/>
        <v>29606</v>
      </c>
      <c r="K217" s="91"/>
      <c r="L217" s="92"/>
      <c r="M217" s="92"/>
      <c r="N217" s="80"/>
    </row>
    <row r="218" spans="1:14" ht="24.95" customHeight="1" x14ac:dyDescent="0.25">
      <c r="A218" s="87">
        <v>213</v>
      </c>
      <c r="B218" s="102" t="s">
        <v>121</v>
      </c>
      <c r="C218" s="93" t="s">
        <v>2</v>
      </c>
      <c r="D218" s="88">
        <v>1</v>
      </c>
      <c r="E218" s="89">
        <v>29829</v>
      </c>
      <c r="F218" s="105">
        <f t="shared" si="9"/>
        <v>29829</v>
      </c>
      <c r="G218" s="90">
        <v>5668</v>
      </c>
      <c r="H218" s="90">
        <f t="shared" si="10"/>
        <v>5668</v>
      </c>
      <c r="I218" s="90">
        <f t="shared" si="11"/>
        <v>35497</v>
      </c>
      <c r="K218" s="91"/>
      <c r="L218" s="92"/>
      <c r="M218" s="92"/>
      <c r="N218" s="80"/>
    </row>
    <row r="219" spans="1:14" ht="24.95" customHeight="1" x14ac:dyDescent="0.25">
      <c r="A219" s="87">
        <v>214</v>
      </c>
      <c r="B219" s="102" t="s">
        <v>122</v>
      </c>
      <c r="C219" s="93" t="s">
        <v>8</v>
      </c>
      <c r="D219" s="88">
        <v>1</v>
      </c>
      <c r="E219" s="89">
        <v>98616</v>
      </c>
      <c r="F219" s="105">
        <f t="shared" si="9"/>
        <v>98616</v>
      </c>
      <c r="G219" s="90">
        <v>18737</v>
      </c>
      <c r="H219" s="90">
        <f t="shared" si="10"/>
        <v>18737</v>
      </c>
      <c r="I219" s="90">
        <f t="shared" si="11"/>
        <v>117353</v>
      </c>
      <c r="K219" s="91"/>
      <c r="L219" s="92"/>
      <c r="M219" s="92"/>
      <c r="N219" s="80"/>
    </row>
    <row r="220" spans="1:14" ht="24.95" customHeight="1" x14ac:dyDescent="0.25">
      <c r="A220" s="87">
        <v>215</v>
      </c>
      <c r="B220" s="102" t="s">
        <v>452</v>
      </c>
      <c r="C220" s="93" t="s">
        <v>2</v>
      </c>
      <c r="D220" s="88">
        <v>1</v>
      </c>
      <c r="E220" s="89">
        <v>151625</v>
      </c>
      <c r="F220" s="105">
        <f t="shared" si="9"/>
        <v>151625</v>
      </c>
      <c r="G220" s="90">
        <v>28809</v>
      </c>
      <c r="H220" s="90">
        <f t="shared" si="10"/>
        <v>28809</v>
      </c>
      <c r="I220" s="90">
        <f t="shared" si="11"/>
        <v>180434</v>
      </c>
      <c r="K220" s="91"/>
      <c r="L220" s="92"/>
      <c r="M220" s="92"/>
      <c r="N220" s="80"/>
    </row>
    <row r="221" spans="1:14" ht="24.95" customHeight="1" x14ac:dyDescent="0.25">
      <c r="A221" s="87">
        <v>216</v>
      </c>
      <c r="B221" s="102" t="s">
        <v>123</v>
      </c>
      <c r="C221" s="93" t="s">
        <v>2</v>
      </c>
      <c r="D221" s="88">
        <v>1</v>
      </c>
      <c r="E221" s="89">
        <v>34696</v>
      </c>
      <c r="F221" s="105">
        <f t="shared" si="9"/>
        <v>34696</v>
      </c>
      <c r="G221" s="90">
        <v>6592</v>
      </c>
      <c r="H221" s="90">
        <f t="shared" si="10"/>
        <v>6592</v>
      </c>
      <c r="I221" s="90">
        <f t="shared" si="11"/>
        <v>41288</v>
      </c>
      <c r="K221" s="91"/>
      <c r="L221" s="92"/>
      <c r="M221" s="92"/>
      <c r="N221" s="80"/>
    </row>
    <row r="222" spans="1:14" ht="24.95" customHeight="1" x14ac:dyDescent="0.25">
      <c r="A222" s="87">
        <v>217</v>
      </c>
      <c r="B222" s="102" t="s">
        <v>124</v>
      </c>
      <c r="C222" s="93" t="s">
        <v>2</v>
      </c>
      <c r="D222" s="88">
        <v>1</v>
      </c>
      <c r="E222" s="89">
        <v>114834</v>
      </c>
      <c r="F222" s="105">
        <f t="shared" si="9"/>
        <v>114834</v>
      </c>
      <c r="G222" s="90">
        <v>21818</v>
      </c>
      <c r="H222" s="90">
        <f t="shared" si="10"/>
        <v>21818</v>
      </c>
      <c r="I222" s="90">
        <f t="shared" si="11"/>
        <v>136652</v>
      </c>
      <c r="K222" s="91"/>
      <c r="L222" s="92"/>
      <c r="M222" s="92"/>
      <c r="N222" s="80"/>
    </row>
    <row r="223" spans="1:14" ht="24.95" customHeight="1" x14ac:dyDescent="0.25">
      <c r="A223" s="87">
        <v>218</v>
      </c>
      <c r="B223" s="102" t="s">
        <v>125</v>
      </c>
      <c r="C223" s="93" t="s">
        <v>2</v>
      </c>
      <c r="D223" s="88">
        <v>1</v>
      </c>
      <c r="E223" s="89">
        <v>47433</v>
      </c>
      <c r="F223" s="105">
        <f t="shared" si="9"/>
        <v>47433</v>
      </c>
      <c r="G223" s="90">
        <v>9012</v>
      </c>
      <c r="H223" s="90">
        <f t="shared" si="10"/>
        <v>9012</v>
      </c>
      <c r="I223" s="90">
        <f t="shared" si="11"/>
        <v>56445</v>
      </c>
      <c r="K223" s="91"/>
      <c r="L223" s="92"/>
      <c r="M223" s="92"/>
      <c r="N223" s="80"/>
    </row>
    <row r="224" spans="1:14" ht="24.95" customHeight="1" x14ac:dyDescent="0.25">
      <c r="A224" s="87">
        <v>219</v>
      </c>
      <c r="B224" s="102" t="s">
        <v>186</v>
      </c>
      <c r="C224" s="93" t="s">
        <v>13</v>
      </c>
      <c r="D224" s="88">
        <v>1</v>
      </c>
      <c r="E224" s="89">
        <v>36660</v>
      </c>
      <c r="F224" s="105">
        <f t="shared" si="9"/>
        <v>36660</v>
      </c>
      <c r="G224" s="90">
        <v>6965</v>
      </c>
      <c r="H224" s="90">
        <f t="shared" si="10"/>
        <v>6965</v>
      </c>
      <c r="I224" s="90">
        <f t="shared" si="11"/>
        <v>43625</v>
      </c>
      <c r="K224" s="91"/>
      <c r="L224" s="92"/>
      <c r="M224" s="92"/>
      <c r="N224" s="80"/>
    </row>
    <row r="225" spans="1:14" ht="24.95" customHeight="1" x14ac:dyDescent="0.25">
      <c r="A225" s="87">
        <v>220</v>
      </c>
      <c r="B225" s="102" t="s">
        <v>436</v>
      </c>
      <c r="C225" s="93" t="s">
        <v>2</v>
      </c>
      <c r="D225" s="88">
        <v>1</v>
      </c>
      <c r="E225" s="89">
        <v>130388</v>
      </c>
      <c r="F225" s="105">
        <f t="shared" si="9"/>
        <v>130388</v>
      </c>
      <c r="G225" s="90">
        <v>24774</v>
      </c>
      <c r="H225" s="90">
        <f t="shared" si="10"/>
        <v>24774</v>
      </c>
      <c r="I225" s="90">
        <f t="shared" si="11"/>
        <v>155162</v>
      </c>
      <c r="K225" s="91"/>
      <c r="L225" s="92"/>
      <c r="M225" s="92"/>
      <c r="N225" s="80"/>
    </row>
    <row r="226" spans="1:14" ht="24.95" customHeight="1" x14ac:dyDescent="0.25">
      <c r="A226" s="87">
        <v>221</v>
      </c>
      <c r="B226" s="102" t="s">
        <v>126</v>
      </c>
      <c r="C226" s="93" t="s">
        <v>13</v>
      </c>
      <c r="D226" s="88">
        <v>1</v>
      </c>
      <c r="E226" s="89">
        <v>40137</v>
      </c>
      <c r="F226" s="105">
        <f t="shared" si="9"/>
        <v>40137</v>
      </c>
      <c r="G226" s="90">
        <v>7626</v>
      </c>
      <c r="H226" s="90">
        <f t="shared" si="10"/>
        <v>7626</v>
      </c>
      <c r="I226" s="90">
        <f t="shared" si="11"/>
        <v>47763</v>
      </c>
      <c r="K226" s="91"/>
      <c r="L226" s="92"/>
      <c r="M226" s="92"/>
      <c r="N226" s="80"/>
    </row>
    <row r="227" spans="1:14" ht="24.95" customHeight="1" x14ac:dyDescent="0.25">
      <c r="A227" s="87">
        <v>222</v>
      </c>
      <c r="B227" s="102" t="s">
        <v>196</v>
      </c>
      <c r="C227" s="93" t="s">
        <v>2</v>
      </c>
      <c r="D227" s="88">
        <v>1</v>
      </c>
      <c r="E227" s="89">
        <v>8150</v>
      </c>
      <c r="F227" s="105">
        <f t="shared" si="9"/>
        <v>8150</v>
      </c>
      <c r="G227" s="90">
        <v>1549</v>
      </c>
      <c r="H227" s="90">
        <f t="shared" si="10"/>
        <v>1549</v>
      </c>
      <c r="I227" s="90">
        <f t="shared" si="11"/>
        <v>9699</v>
      </c>
      <c r="K227" s="91"/>
      <c r="L227" s="92"/>
      <c r="M227" s="92"/>
      <c r="N227" s="80"/>
    </row>
    <row r="228" spans="1:14" ht="24.95" customHeight="1" x14ac:dyDescent="0.25">
      <c r="A228" s="87">
        <v>223</v>
      </c>
      <c r="B228" s="102" t="s">
        <v>127</v>
      </c>
      <c r="C228" s="93" t="s">
        <v>2</v>
      </c>
      <c r="D228" s="88">
        <v>1</v>
      </c>
      <c r="E228" s="89">
        <v>49758</v>
      </c>
      <c r="F228" s="105">
        <f t="shared" si="9"/>
        <v>49758</v>
      </c>
      <c r="G228" s="90">
        <v>9454</v>
      </c>
      <c r="H228" s="90">
        <f t="shared" si="10"/>
        <v>9454</v>
      </c>
      <c r="I228" s="90">
        <f t="shared" si="11"/>
        <v>59212</v>
      </c>
      <c r="K228" s="91"/>
      <c r="L228" s="92"/>
      <c r="M228" s="92"/>
      <c r="N228" s="80"/>
    </row>
    <row r="229" spans="1:14" ht="24.95" customHeight="1" x14ac:dyDescent="0.25">
      <c r="A229" s="87">
        <v>224</v>
      </c>
      <c r="B229" s="102" t="s">
        <v>437</v>
      </c>
      <c r="C229" s="93" t="s">
        <v>2</v>
      </c>
      <c r="D229" s="88">
        <v>1</v>
      </c>
      <c r="E229" s="89">
        <v>106929</v>
      </c>
      <c r="F229" s="105">
        <f t="shared" si="9"/>
        <v>106929</v>
      </c>
      <c r="G229" s="90">
        <v>20317</v>
      </c>
      <c r="H229" s="90">
        <f t="shared" si="10"/>
        <v>20317</v>
      </c>
      <c r="I229" s="90">
        <f t="shared" si="11"/>
        <v>127246</v>
      </c>
      <c r="K229" s="91"/>
      <c r="L229" s="92"/>
      <c r="M229" s="92"/>
      <c r="N229" s="80"/>
    </row>
    <row r="230" spans="1:14" ht="24.95" customHeight="1" x14ac:dyDescent="0.25">
      <c r="A230" s="87">
        <v>225</v>
      </c>
      <c r="B230" s="102" t="s">
        <v>128</v>
      </c>
      <c r="C230" s="93" t="s">
        <v>2</v>
      </c>
      <c r="D230" s="88">
        <v>1</v>
      </c>
      <c r="E230" s="89">
        <v>903937</v>
      </c>
      <c r="F230" s="105">
        <f t="shared" si="9"/>
        <v>903937</v>
      </c>
      <c r="G230" s="90">
        <v>171748</v>
      </c>
      <c r="H230" s="90">
        <f t="shared" si="10"/>
        <v>171748</v>
      </c>
      <c r="I230" s="90">
        <f t="shared" si="11"/>
        <v>1075685</v>
      </c>
      <c r="K230" s="91"/>
      <c r="L230" s="92"/>
      <c r="M230" s="92"/>
      <c r="N230" s="80"/>
    </row>
    <row r="231" spans="1:14" ht="24.95" customHeight="1" x14ac:dyDescent="0.25">
      <c r="A231" s="87">
        <v>226</v>
      </c>
      <c r="B231" s="102" t="s">
        <v>194</v>
      </c>
      <c r="C231" s="93" t="s">
        <v>2</v>
      </c>
      <c r="D231" s="88">
        <v>1</v>
      </c>
      <c r="E231" s="89">
        <v>21312</v>
      </c>
      <c r="F231" s="105">
        <f t="shared" si="9"/>
        <v>21312</v>
      </c>
      <c r="G231" s="90">
        <v>4049</v>
      </c>
      <c r="H231" s="90">
        <f t="shared" si="10"/>
        <v>4049</v>
      </c>
      <c r="I231" s="90">
        <f t="shared" si="11"/>
        <v>25361</v>
      </c>
      <c r="K231" s="91"/>
      <c r="L231" s="92"/>
      <c r="M231" s="92"/>
      <c r="N231" s="80"/>
    </row>
    <row r="232" spans="1:14" ht="24.95" customHeight="1" x14ac:dyDescent="0.25">
      <c r="A232" s="87">
        <v>227</v>
      </c>
      <c r="B232" s="102" t="s">
        <v>195</v>
      </c>
      <c r="C232" s="93" t="s">
        <v>2</v>
      </c>
      <c r="D232" s="88">
        <v>1</v>
      </c>
      <c r="E232" s="89">
        <v>12484</v>
      </c>
      <c r="F232" s="105">
        <f t="shared" si="9"/>
        <v>12484</v>
      </c>
      <c r="G232" s="90">
        <v>2372</v>
      </c>
      <c r="H232" s="90">
        <f t="shared" si="10"/>
        <v>2372</v>
      </c>
      <c r="I232" s="90">
        <f t="shared" si="11"/>
        <v>14856</v>
      </c>
      <c r="K232" s="91"/>
      <c r="L232" s="92"/>
      <c r="M232" s="92"/>
      <c r="N232" s="80"/>
    </row>
    <row r="233" spans="1:14" ht="24.95" customHeight="1" x14ac:dyDescent="0.25">
      <c r="A233" s="87">
        <v>228</v>
      </c>
      <c r="B233" s="102" t="s">
        <v>129</v>
      </c>
      <c r="C233" s="93" t="s">
        <v>2</v>
      </c>
      <c r="D233" s="88">
        <v>1</v>
      </c>
      <c r="E233" s="89">
        <v>40919</v>
      </c>
      <c r="F233" s="105">
        <f t="shared" si="9"/>
        <v>40919</v>
      </c>
      <c r="G233" s="90">
        <v>7775</v>
      </c>
      <c r="H233" s="90">
        <f t="shared" si="10"/>
        <v>7775</v>
      </c>
      <c r="I233" s="90">
        <f t="shared" si="11"/>
        <v>48694</v>
      </c>
      <c r="K233" s="91"/>
      <c r="L233" s="92"/>
      <c r="M233" s="92"/>
      <c r="N233" s="80"/>
    </row>
    <row r="234" spans="1:14" ht="24.95" customHeight="1" x14ac:dyDescent="0.25">
      <c r="A234" s="87">
        <v>229</v>
      </c>
      <c r="B234" s="102" t="s">
        <v>130</v>
      </c>
      <c r="C234" s="93" t="s">
        <v>2</v>
      </c>
      <c r="D234" s="88">
        <v>1</v>
      </c>
      <c r="E234" s="89">
        <v>18018</v>
      </c>
      <c r="F234" s="105">
        <f t="shared" si="9"/>
        <v>18018</v>
      </c>
      <c r="G234" s="90">
        <v>3423</v>
      </c>
      <c r="H234" s="90">
        <f t="shared" si="10"/>
        <v>3423</v>
      </c>
      <c r="I234" s="90">
        <f t="shared" si="11"/>
        <v>21441</v>
      </c>
      <c r="K234" s="91"/>
      <c r="L234" s="92"/>
      <c r="M234" s="92"/>
      <c r="N234" s="80"/>
    </row>
    <row r="235" spans="1:14" ht="24.95" customHeight="1" x14ac:dyDescent="0.25">
      <c r="A235" s="87">
        <v>230</v>
      </c>
      <c r="B235" s="102" t="s">
        <v>438</v>
      </c>
      <c r="C235" s="93" t="s">
        <v>2</v>
      </c>
      <c r="D235" s="88">
        <v>1</v>
      </c>
      <c r="E235" s="89">
        <v>11934</v>
      </c>
      <c r="F235" s="105">
        <f t="shared" si="9"/>
        <v>11934</v>
      </c>
      <c r="G235" s="90">
        <v>2267</v>
      </c>
      <c r="H235" s="90">
        <f t="shared" si="10"/>
        <v>2267</v>
      </c>
      <c r="I235" s="90">
        <f t="shared" si="11"/>
        <v>14201</v>
      </c>
      <c r="K235" s="91"/>
      <c r="L235" s="92"/>
      <c r="M235" s="92"/>
      <c r="N235" s="80"/>
    </row>
    <row r="236" spans="1:14" ht="24.95" customHeight="1" x14ac:dyDescent="0.25">
      <c r="A236" s="87">
        <v>231</v>
      </c>
      <c r="B236" s="102" t="s">
        <v>167</v>
      </c>
      <c r="C236" s="93" t="s">
        <v>2</v>
      </c>
      <c r="D236" s="88">
        <v>1</v>
      </c>
      <c r="E236" s="89">
        <v>3264</v>
      </c>
      <c r="F236" s="105">
        <f t="shared" si="9"/>
        <v>3264</v>
      </c>
      <c r="G236" s="90">
        <v>620</v>
      </c>
      <c r="H236" s="90">
        <f t="shared" si="10"/>
        <v>620</v>
      </c>
      <c r="I236" s="90">
        <f t="shared" si="11"/>
        <v>3884</v>
      </c>
      <c r="K236" s="91"/>
      <c r="L236" s="92"/>
      <c r="M236" s="92"/>
      <c r="N236" s="80"/>
    </row>
    <row r="237" spans="1:14" ht="24.95" customHeight="1" x14ac:dyDescent="0.25">
      <c r="A237" s="87">
        <v>232</v>
      </c>
      <c r="B237" s="102" t="s">
        <v>166</v>
      </c>
      <c r="C237" s="93" t="s">
        <v>2</v>
      </c>
      <c r="D237" s="88">
        <v>1</v>
      </c>
      <c r="E237" s="89">
        <v>3218</v>
      </c>
      <c r="F237" s="105">
        <f t="shared" si="9"/>
        <v>3218</v>
      </c>
      <c r="G237" s="90">
        <v>611</v>
      </c>
      <c r="H237" s="90">
        <f t="shared" si="10"/>
        <v>611</v>
      </c>
      <c r="I237" s="90">
        <f t="shared" si="11"/>
        <v>3829</v>
      </c>
      <c r="K237" s="91"/>
      <c r="L237" s="92"/>
      <c r="M237" s="92"/>
      <c r="N237" s="80"/>
    </row>
    <row r="238" spans="1:14" ht="24.95" customHeight="1" x14ac:dyDescent="0.25">
      <c r="A238" s="87">
        <v>233</v>
      </c>
      <c r="B238" s="102" t="s">
        <v>131</v>
      </c>
      <c r="C238" s="93" t="s">
        <v>2</v>
      </c>
      <c r="D238" s="88">
        <v>1</v>
      </c>
      <c r="E238" s="89">
        <v>120678</v>
      </c>
      <c r="F238" s="105">
        <f t="shared" si="9"/>
        <v>120678</v>
      </c>
      <c r="G238" s="90">
        <v>22929</v>
      </c>
      <c r="H238" s="90">
        <f t="shared" si="10"/>
        <v>22929</v>
      </c>
      <c r="I238" s="90">
        <f t="shared" si="11"/>
        <v>143607</v>
      </c>
      <c r="K238" s="91"/>
      <c r="L238" s="92"/>
      <c r="M238" s="92"/>
      <c r="N238" s="80"/>
    </row>
    <row r="239" spans="1:14" ht="24.95" customHeight="1" x14ac:dyDescent="0.25">
      <c r="A239" s="87">
        <v>234</v>
      </c>
      <c r="B239" s="102" t="s">
        <v>168</v>
      </c>
      <c r="C239" s="93" t="s">
        <v>2</v>
      </c>
      <c r="D239" s="88">
        <v>1</v>
      </c>
      <c r="E239" s="89">
        <v>14507</v>
      </c>
      <c r="F239" s="105">
        <f t="shared" si="9"/>
        <v>14507</v>
      </c>
      <c r="G239" s="90">
        <v>2756</v>
      </c>
      <c r="H239" s="90">
        <f t="shared" si="10"/>
        <v>2756</v>
      </c>
      <c r="I239" s="90">
        <f t="shared" si="11"/>
        <v>17263</v>
      </c>
      <c r="K239" s="91"/>
      <c r="L239" s="92"/>
      <c r="M239" s="92"/>
      <c r="N239" s="80"/>
    </row>
    <row r="240" spans="1:14" ht="24.95" customHeight="1" x14ac:dyDescent="0.25">
      <c r="A240" s="87">
        <v>235</v>
      </c>
      <c r="B240" s="102" t="s">
        <v>132</v>
      </c>
      <c r="C240" s="93" t="s">
        <v>6</v>
      </c>
      <c r="D240" s="88">
        <v>1</v>
      </c>
      <c r="E240" s="89">
        <v>8092</v>
      </c>
      <c r="F240" s="105">
        <f t="shared" si="9"/>
        <v>8092</v>
      </c>
      <c r="G240" s="90">
        <v>1537</v>
      </c>
      <c r="H240" s="90">
        <f t="shared" si="10"/>
        <v>1537</v>
      </c>
      <c r="I240" s="90">
        <f t="shared" si="11"/>
        <v>9629</v>
      </c>
      <c r="K240" s="91"/>
      <c r="L240" s="92"/>
      <c r="M240" s="92"/>
      <c r="N240" s="80"/>
    </row>
    <row r="241" spans="1:14" ht="24.95" customHeight="1" x14ac:dyDescent="0.25">
      <c r="A241" s="87">
        <v>236</v>
      </c>
      <c r="B241" s="102" t="s">
        <v>133</v>
      </c>
      <c r="C241" s="93" t="s">
        <v>2</v>
      </c>
      <c r="D241" s="88">
        <v>1</v>
      </c>
      <c r="E241" s="89">
        <v>1962</v>
      </c>
      <c r="F241" s="105">
        <f t="shared" si="9"/>
        <v>1962</v>
      </c>
      <c r="G241" s="90">
        <v>373</v>
      </c>
      <c r="H241" s="90">
        <f t="shared" si="10"/>
        <v>373</v>
      </c>
      <c r="I241" s="90">
        <f t="shared" si="11"/>
        <v>2335</v>
      </c>
      <c r="K241" s="91"/>
      <c r="L241" s="92"/>
      <c r="M241" s="92"/>
      <c r="N241" s="80"/>
    </row>
    <row r="242" spans="1:14" ht="24.95" customHeight="1" x14ac:dyDescent="0.25">
      <c r="A242" s="87">
        <v>237</v>
      </c>
      <c r="B242" s="102" t="s">
        <v>134</v>
      </c>
      <c r="C242" s="93" t="s">
        <v>2</v>
      </c>
      <c r="D242" s="88">
        <v>1</v>
      </c>
      <c r="E242" s="89">
        <v>1216</v>
      </c>
      <c r="F242" s="105">
        <f t="shared" si="9"/>
        <v>1216</v>
      </c>
      <c r="G242" s="90">
        <v>231</v>
      </c>
      <c r="H242" s="90">
        <f t="shared" si="10"/>
        <v>231</v>
      </c>
      <c r="I242" s="90">
        <f t="shared" si="11"/>
        <v>1447</v>
      </c>
      <c r="K242" s="91"/>
      <c r="L242" s="92"/>
      <c r="M242" s="92"/>
      <c r="N242" s="80"/>
    </row>
    <row r="243" spans="1:14" ht="24.95" customHeight="1" x14ac:dyDescent="0.25">
      <c r="A243" s="87">
        <v>238</v>
      </c>
      <c r="B243" s="102" t="s">
        <v>135</v>
      </c>
      <c r="C243" s="93" t="s">
        <v>2</v>
      </c>
      <c r="D243" s="88">
        <v>1</v>
      </c>
      <c r="E243" s="89">
        <v>6620</v>
      </c>
      <c r="F243" s="105">
        <f t="shared" si="9"/>
        <v>6620</v>
      </c>
      <c r="G243" s="90">
        <v>1258</v>
      </c>
      <c r="H243" s="90">
        <f t="shared" si="10"/>
        <v>1258</v>
      </c>
      <c r="I243" s="90">
        <f t="shared" si="11"/>
        <v>7878</v>
      </c>
      <c r="K243" s="91"/>
      <c r="L243" s="92"/>
      <c r="M243" s="92"/>
      <c r="N243" s="80"/>
    </row>
    <row r="244" spans="1:14" ht="24.95" customHeight="1" x14ac:dyDescent="0.25">
      <c r="A244" s="87">
        <v>239</v>
      </c>
      <c r="B244" s="102" t="s">
        <v>136</v>
      </c>
      <c r="C244" s="93" t="s">
        <v>2</v>
      </c>
      <c r="D244" s="88">
        <v>1</v>
      </c>
      <c r="E244" s="89">
        <v>115</v>
      </c>
      <c r="F244" s="105">
        <f t="shared" si="9"/>
        <v>115</v>
      </c>
      <c r="G244" s="90">
        <v>22</v>
      </c>
      <c r="H244" s="90">
        <f t="shared" si="10"/>
        <v>22</v>
      </c>
      <c r="I244" s="90">
        <f t="shared" si="11"/>
        <v>137</v>
      </c>
      <c r="K244" s="91"/>
      <c r="L244" s="92"/>
      <c r="M244" s="92"/>
      <c r="N244" s="80"/>
    </row>
    <row r="245" spans="1:14" ht="24.95" customHeight="1" x14ac:dyDescent="0.25">
      <c r="A245" s="87">
        <v>240</v>
      </c>
      <c r="B245" s="102" t="s">
        <v>137</v>
      </c>
      <c r="C245" s="93" t="s">
        <v>2</v>
      </c>
      <c r="D245" s="88">
        <v>1</v>
      </c>
      <c r="E245" s="89">
        <v>83</v>
      </c>
      <c r="F245" s="105">
        <f t="shared" si="9"/>
        <v>83</v>
      </c>
      <c r="G245" s="90">
        <v>16</v>
      </c>
      <c r="H245" s="90">
        <f t="shared" si="10"/>
        <v>16</v>
      </c>
      <c r="I245" s="90">
        <f t="shared" si="11"/>
        <v>99</v>
      </c>
      <c r="K245" s="91"/>
      <c r="L245" s="92"/>
      <c r="M245" s="92"/>
      <c r="N245" s="80"/>
    </row>
    <row r="246" spans="1:14" ht="24.95" customHeight="1" x14ac:dyDescent="0.25">
      <c r="A246" s="87">
        <v>241</v>
      </c>
      <c r="B246" s="102" t="s">
        <v>192</v>
      </c>
      <c r="C246" s="93" t="s">
        <v>2</v>
      </c>
      <c r="D246" s="88">
        <v>1</v>
      </c>
      <c r="E246" s="89">
        <v>186460</v>
      </c>
      <c r="F246" s="105">
        <f t="shared" si="9"/>
        <v>186460</v>
      </c>
      <c r="G246" s="90">
        <v>35427</v>
      </c>
      <c r="H246" s="90">
        <f t="shared" si="10"/>
        <v>35427</v>
      </c>
      <c r="I246" s="90">
        <f t="shared" si="11"/>
        <v>221887</v>
      </c>
      <c r="K246" s="91"/>
      <c r="L246" s="92"/>
      <c r="M246" s="92"/>
      <c r="N246" s="80"/>
    </row>
    <row r="247" spans="1:14" ht="24.95" customHeight="1" x14ac:dyDescent="0.25">
      <c r="A247" s="87">
        <v>242</v>
      </c>
      <c r="B247" s="102" t="s">
        <v>138</v>
      </c>
      <c r="C247" s="93" t="s">
        <v>2</v>
      </c>
      <c r="D247" s="88">
        <v>1</v>
      </c>
      <c r="E247" s="89">
        <v>62603</v>
      </c>
      <c r="F247" s="105">
        <f t="shared" si="9"/>
        <v>62603</v>
      </c>
      <c r="G247" s="90">
        <v>11895</v>
      </c>
      <c r="H247" s="90">
        <f t="shared" si="10"/>
        <v>11895</v>
      </c>
      <c r="I247" s="90">
        <f t="shared" si="11"/>
        <v>74498</v>
      </c>
      <c r="K247" s="91"/>
      <c r="L247" s="92"/>
      <c r="M247" s="92"/>
      <c r="N247" s="80"/>
    </row>
    <row r="248" spans="1:14" ht="24.95" customHeight="1" x14ac:dyDescent="0.25">
      <c r="A248" s="87">
        <v>243</v>
      </c>
      <c r="B248" s="102" t="s">
        <v>241</v>
      </c>
      <c r="C248" s="93" t="s">
        <v>2</v>
      </c>
      <c r="D248" s="88">
        <v>1</v>
      </c>
      <c r="E248" s="89">
        <v>12586</v>
      </c>
      <c r="F248" s="105">
        <f t="shared" si="9"/>
        <v>12586</v>
      </c>
      <c r="G248" s="90">
        <v>2391</v>
      </c>
      <c r="H248" s="90">
        <f t="shared" si="10"/>
        <v>2391</v>
      </c>
      <c r="I248" s="90">
        <f t="shared" si="11"/>
        <v>14977</v>
      </c>
      <c r="K248" s="91"/>
      <c r="L248" s="92"/>
      <c r="M248" s="92"/>
      <c r="N248" s="80"/>
    </row>
    <row r="249" spans="1:14" ht="24.95" customHeight="1" x14ac:dyDescent="0.25">
      <c r="A249" s="87">
        <v>244</v>
      </c>
      <c r="B249" s="102" t="s">
        <v>169</v>
      </c>
      <c r="C249" s="93" t="s">
        <v>2</v>
      </c>
      <c r="D249" s="88">
        <v>1</v>
      </c>
      <c r="E249" s="89">
        <v>32076</v>
      </c>
      <c r="F249" s="105">
        <f t="shared" si="9"/>
        <v>32076</v>
      </c>
      <c r="G249" s="90">
        <v>6094</v>
      </c>
      <c r="H249" s="90">
        <f t="shared" si="10"/>
        <v>6094</v>
      </c>
      <c r="I249" s="90">
        <f t="shared" si="11"/>
        <v>38170</v>
      </c>
      <c r="K249" s="91"/>
      <c r="L249" s="92"/>
      <c r="M249" s="92"/>
      <c r="N249" s="80"/>
    </row>
    <row r="250" spans="1:14" ht="24.95" customHeight="1" x14ac:dyDescent="0.25">
      <c r="A250" s="87">
        <v>245</v>
      </c>
      <c r="B250" s="102" t="s">
        <v>170</v>
      </c>
      <c r="C250" s="93" t="s">
        <v>2</v>
      </c>
      <c r="D250" s="88">
        <v>1</v>
      </c>
      <c r="E250" s="89">
        <v>66115</v>
      </c>
      <c r="F250" s="105">
        <f t="shared" si="9"/>
        <v>66115</v>
      </c>
      <c r="G250" s="90">
        <v>12562</v>
      </c>
      <c r="H250" s="90">
        <f t="shared" si="10"/>
        <v>12562</v>
      </c>
      <c r="I250" s="90">
        <f t="shared" si="11"/>
        <v>78677</v>
      </c>
      <c r="K250" s="91"/>
      <c r="L250" s="92"/>
      <c r="M250" s="92"/>
      <c r="N250" s="80"/>
    </row>
    <row r="251" spans="1:14" ht="24.95" customHeight="1" x14ac:dyDescent="0.25">
      <c r="A251" s="87">
        <v>246</v>
      </c>
      <c r="B251" s="102" t="s">
        <v>175</v>
      </c>
      <c r="C251" s="93" t="s">
        <v>2</v>
      </c>
      <c r="D251" s="88">
        <v>1</v>
      </c>
      <c r="E251" s="89">
        <v>137673</v>
      </c>
      <c r="F251" s="105">
        <f t="shared" si="9"/>
        <v>137673</v>
      </c>
      <c r="G251" s="90">
        <v>26158</v>
      </c>
      <c r="H251" s="90">
        <f t="shared" si="10"/>
        <v>26158</v>
      </c>
      <c r="I251" s="90">
        <f t="shared" si="11"/>
        <v>163831</v>
      </c>
      <c r="K251" s="91"/>
      <c r="L251" s="92"/>
      <c r="M251" s="92"/>
      <c r="N251" s="80"/>
    </row>
    <row r="252" spans="1:14" ht="24.95" customHeight="1" x14ac:dyDescent="0.25">
      <c r="A252" s="87">
        <v>247</v>
      </c>
      <c r="B252" s="102" t="s">
        <v>139</v>
      </c>
      <c r="C252" s="93" t="s">
        <v>2</v>
      </c>
      <c r="D252" s="88">
        <v>1</v>
      </c>
      <c r="E252" s="89">
        <v>104010</v>
      </c>
      <c r="F252" s="105">
        <f t="shared" si="9"/>
        <v>104010</v>
      </c>
      <c r="G252" s="90">
        <v>19762</v>
      </c>
      <c r="H252" s="90">
        <f t="shared" si="10"/>
        <v>19762</v>
      </c>
      <c r="I252" s="90">
        <f t="shared" si="11"/>
        <v>123772</v>
      </c>
      <c r="K252" s="91"/>
      <c r="L252" s="92"/>
      <c r="M252" s="92"/>
      <c r="N252" s="80"/>
    </row>
    <row r="253" spans="1:14" ht="24.95" customHeight="1" x14ac:dyDescent="0.25">
      <c r="A253" s="87">
        <v>248</v>
      </c>
      <c r="B253" s="102" t="s">
        <v>439</v>
      </c>
      <c r="C253" s="93" t="s">
        <v>2</v>
      </c>
      <c r="D253" s="88">
        <v>1</v>
      </c>
      <c r="E253" s="89">
        <v>451561</v>
      </c>
      <c r="F253" s="105">
        <f t="shared" si="9"/>
        <v>451561</v>
      </c>
      <c r="G253" s="90">
        <v>85797</v>
      </c>
      <c r="H253" s="90">
        <f t="shared" si="10"/>
        <v>85797</v>
      </c>
      <c r="I253" s="90">
        <f t="shared" si="11"/>
        <v>537358</v>
      </c>
      <c r="K253" s="91"/>
      <c r="L253" s="92"/>
      <c r="M253" s="92"/>
      <c r="N253" s="80"/>
    </row>
    <row r="254" spans="1:14" ht="24.95" customHeight="1" x14ac:dyDescent="0.25">
      <c r="A254" s="87">
        <v>249</v>
      </c>
      <c r="B254" s="102" t="s">
        <v>440</v>
      </c>
      <c r="C254" s="93" t="s">
        <v>2</v>
      </c>
      <c r="D254" s="88">
        <v>1</v>
      </c>
      <c r="E254" s="89">
        <v>850484</v>
      </c>
      <c r="F254" s="105">
        <f t="shared" si="9"/>
        <v>850484</v>
      </c>
      <c r="G254" s="90">
        <v>161592</v>
      </c>
      <c r="H254" s="90">
        <f t="shared" si="10"/>
        <v>161592</v>
      </c>
      <c r="I254" s="90">
        <f t="shared" si="11"/>
        <v>1012076</v>
      </c>
      <c r="K254" s="91"/>
      <c r="L254" s="92"/>
      <c r="M254" s="92"/>
      <c r="N254" s="80"/>
    </row>
    <row r="255" spans="1:14" ht="24.95" customHeight="1" x14ac:dyDescent="0.25">
      <c r="A255" s="87">
        <v>250</v>
      </c>
      <c r="B255" s="102" t="s">
        <v>91</v>
      </c>
      <c r="C255" s="93" t="s">
        <v>2</v>
      </c>
      <c r="D255" s="88">
        <v>1</v>
      </c>
      <c r="E255" s="89">
        <v>291219</v>
      </c>
      <c r="F255" s="105">
        <f t="shared" si="9"/>
        <v>291219</v>
      </c>
      <c r="G255" s="90">
        <v>55332</v>
      </c>
      <c r="H255" s="90">
        <f t="shared" si="10"/>
        <v>55332</v>
      </c>
      <c r="I255" s="90">
        <f t="shared" si="11"/>
        <v>346551</v>
      </c>
      <c r="K255" s="91"/>
      <c r="L255" s="92"/>
      <c r="M255" s="92"/>
      <c r="N255" s="80"/>
    </row>
    <row r="256" spans="1:14" ht="24.95" customHeight="1" x14ac:dyDescent="0.25">
      <c r="A256" s="87">
        <v>251</v>
      </c>
      <c r="B256" s="102" t="s">
        <v>188</v>
      </c>
      <c r="C256" s="93" t="s">
        <v>2</v>
      </c>
      <c r="D256" s="88">
        <v>1</v>
      </c>
      <c r="E256" s="89">
        <v>14698</v>
      </c>
      <c r="F256" s="105">
        <f t="shared" si="9"/>
        <v>14698</v>
      </c>
      <c r="G256" s="90">
        <v>2793</v>
      </c>
      <c r="H256" s="90">
        <f t="shared" si="10"/>
        <v>2793</v>
      </c>
      <c r="I256" s="90">
        <f t="shared" si="11"/>
        <v>17491</v>
      </c>
      <c r="K256" s="91"/>
      <c r="L256" s="92"/>
      <c r="M256" s="92"/>
      <c r="N256" s="80"/>
    </row>
    <row r="257" spans="1:14" ht="24.95" customHeight="1" x14ac:dyDescent="0.25">
      <c r="A257" s="87">
        <v>252</v>
      </c>
      <c r="B257" s="102" t="s">
        <v>193</v>
      </c>
      <c r="C257" s="93" t="s">
        <v>2</v>
      </c>
      <c r="D257" s="88">
        <v>1</v>
      </c>
      <c r="E257" s="89">
        <v>15844</v>
      </c>
      <c r="F257" s="105">
        <f t="shared" si="9"/>
        <v>15844</v>
      </c>
      <c r="G257" s="90">
        <v>3010</v>
      </c>
      <c r="H257" s="90">
        <f t="shared" si="10"/>
        <v>3010</v>
      </c>
      <c r="I257" s="90">
        <f t="shared" si="11"/>
        <v>18854</v>
      </c>
      <c r="K257" s="91"/>
      <c r="L257" s="92"/>
      <c r="M257" s="92"/>
      <c r="N257" s="80"/>
    </row>
    <row r="258" spans="1:14" ht="24.95" customHeight="1" x14ac:dyDescent="0.25">
      <c r="A258" s="87">
        <v>253</v>
      </c>
      <c r="B258" s="102" t="s">
        <v>231</v>
      </c>
      <c r="C258" s="93" t="s">
        <v>2</v>
      </c>
      <c r="D258" s="88">
        <v>1</v>
      </c>
      <c r="E258" s="89">
        <v>224461</v>
      </c>
      <c r="F258" s="105">
        <f t="shared" si="9"/>
        <v>224461</v>
      </c>
      <c r="G258" s="90">
        <v>42648</v>
      </c>
      <c r="H258" s="90">
        <f t="shared" si="10"/>
        <v>42648</v>
      </c>
      <c r="I258" s="90">
        <f t="shared" si="11"/>
        <v>267109</v>
      </c>
      <c r="K258" s="91"/>
      <c r="L258" s="92"/>
      <c r="M258" s="92"/>
      <c r="N258" s="80"/>
    </row>
    <row r="259" spans="1:14" ht="24.95" customHeight="1" x14ac:dyDescent="0.25">
      <c r="A259" s="87">
        <v>254</v>
      </c>
      <c r="B259" s="102" t="s">
        <v>441</v>
      </c>
      <c r="C259" s="93" t="s">
        <v>2</v>
      </c>
      <c r="D259" s="88">
        <v>1</v>
      </c>
      <c r="E259" s="89">
        <v>269209</v>
      </c>
      <c r="F259" s="105">
        <f t="shared" si="9"/>
        <v>269209</v>
      </c>
      <c r="G259" s="90">
        <v>51150</v>
      </c>
      <c r="H259" s="90">
        <f t="shared" si="10"/>
        <v>51150</v>
      </c>
      <c r="I259" s="90">
        <f t="shared" si="11"/>
        <v>320359</v>
      </c>
      <c r="K259" s="91"/>
      <c r="L259" s="92"/>
      <c r="M259" s="92"/>
      <c r="N259" s="80"/>
    </row>
    <row r="260" spans="1:14" ht="24.95" customHeight="1" x14ac:dyDescent="0.25">
      <c r="A260" s="87">
        <v>255</v>
      </c>
      <c r="B260" s="102" t="s">
        <v>171</v>
      </c>
      <c r="C260" s="93" t="s">
        <v>2</v>
      </c>
      <c r="D260" s="88">
        <v>1</v>
      </c>
      <c r="E260" s="89">
        <v>5288</v>
      </c>
      <c r="F260" s="105">
        <f t="shared" si="9"/>
        <v>5288</v>
      </c>
      <c r="G260" s="90">
        <v>1005</v>
      </c>
      <c r="H260" s="90">
        <f t="shared" si="10"/>
        <v>1005</v>
      </c>
      <c r="I260" s="90">
        <f t="shared" si="11"/>
        <v>6293</v>
      </c>
      <c r="K260" s="91"/>
      <c r="L260" s="92"/>
      <c r="M260" s="92"/>
      <c r="N260" s="80"/>
    </row>
    <row r="261" spans="1:14" ht="24.95" customHeight="1" x14ac:dyDescent="0.25">
      <c r="A261" s="87">
        <v>256</v>
      </c>
      <c r="B261" s="102" t="s">
        <v>172</v>
      </c>
      <c r="C261" s="93" t="s">
        <v>2</v>
      </c>
      <c r="D261" s="88">
        <v>1</v>
      </c>
      <c r="E261" s="89">
        <v>3169</v>
      </c>
      <c r="F261" s="105">
        <f t="shared" si="9"/>
        <v>3169</v>
      </c>
      <c r="G261" s="90">
        <v>602</v>
      </c>
      <c r="H261" s="90">
        <f t="shared" si="10"/>
        <v>602</v>
      </c>
      <c r="I261" s="90">
        <f t="shared" si="11"/>
        <v>3771</v>
      </c>
      <c r="K261" s="91"/>
      <c r="L261" s="92"/>
      <c r="M261" s="92"/>
      <c r="N261" s="80"/>
    </row>
    <row r="262" spans="1:14" ht="24.95" customHeight="1" x14ac:dyDescent="0.25">
      <c r="A262" s="87">
        <v>257</v>
      </c>
      <c r="B262" s="102" t="s">
        <v>173</v>
      </c>
      <c r="C262" s="93" t="s">
        <v>2</v>
      </c>
      <c r="D262" s="88">
        <v>1</v>
      </c>
      <c r="E262" s="89">
        <v>4438</v>
      </c>
      <c r="F262" s="105">
        <f t="shared" si="9"/>
        <v>4438</v>
      </c>
      <c r="G262" s="90">
        <v>843</v>
      </c>
      <c r="H262" s="90">
        <f t="shared" si="10"/>
        <v>843</v>
      </c>
      <c r="I262" s="90">
        <f t="shared" si="11"/>
        <v>5281</v>
      </c>
      <c r="K262" s="91"/>
      <c r="L262" s="92"/>
      <c r="M262" s="92"/>
      <c r="N262" s="80"/>
    </row>
    <row r="263" spans="1:14" ht="24.95" customHeight="1" x14ac:dyDescent="0.25">
      <c r="A263" s="87">
        <v>258</v>
      </c>
      <c r="B263" s="102" t="s">
        <v>180</v>
      </c>
      <c r="C263" s="93" t="s">
        <v>2</v>
      </c>
      <c r="D263" s="88">
        <v>1</v>
      </c>
      <c r="E263" s="89">
        <v>137987</v>
      </c>
      <c r="F263" s="105">
        <f t="shared" ref="F263:F268" si="12">ROUND(E263,0)</f>
        <v>137987</v>
      </c>
      <c r="G263" s="90">
        <v>26218</v>
      </c>
      <c r="H263" s="90">
        <f t="shared" ref="H263:H268" si="13">ROUND(G263,0)</f>
        <v>26218</v>
      </c>
      <c r="I263" s="90">
        <f t="shared" ref="I263:I268" si="14">+H263+F263</f>
        <v>164205</v>
      </c>
      <c r="K263" s="91"/>
      <c r="L263" s="92"/>
      <c r="M263" s="92"/>
      <c r="N263" s="80"/>
    </row>
    <row r="264" spans="1:14" ht="24.95" customHeight="1" x14ac:dyDescent="0.25">
      <c r="A264" s="87">
        <v>259</v>
      </c>
      <c r="B264" s="102" t="s">
        <v>209</v>
      </c>
      <c r="C264" s="93" t="s">
        <v>2</v>
      </c>
      <c r="D264" s="88">
        <v>1</v>
      </c>
      <c r="E264" s="89">
        <v>822047</v>
      </c>
      <c r="F264" s="105">
        <f t="shared" si="12"/>
        <v>822047</v>
      </c>
      <c r="G264" s="90">
        <v>156189</v>
      </c>
      <c r="H264" s="90">
        <f t="shared" si="13"/>
        <v>156189</v>
      </c>
      <c r="I264" s="90">
        <f t="shared" si="14"/>
        <v>978236</v>
      </c>
      <c r="K264" s="91"/>
      <c r="L264" s="92"/>
      <c r="M264" s="92"/>
      <c r="N264" s="80"/>
    </row>
    <row r="265" spans="1:14" ht="24.95" customHeight="1" x14ac:dyDescent="0.25">
      <c r="A265" s="87">
        <v>260</v>
      </c>
      <c r="B265" s="102" t="s">
        <v>257</v>
      </c>
      <c r="C265" s="93" t="s">
        <v>2</v>
      </c>
      <c r="D265" s="88">
        <v>1</v>
      </c>
      <c r="E265" s="89">
        <v>36267</v>
      </c>
      <c r="F265" s="105">
        <f t="shared" si="12"/>
        <v>36267</v>
      </c>
      <c r="G265" s="90">
        <v>6891</v>
      </c>
      <c r="H265" s="90">
        <f t="shared" si="13"/>
        <v>6891</v>
      </c>
      <c r="I265" s="90">
        <f t="shared" si="14"/>
        <v>43158</v>
      </c>
      <c r="K265" s="91"/>
      <c r="L265" s="92"/>
      <c r="M265" s="92"/>
      <c r="N265" s="80"/>
    </row>
    <row r="266" spans="1:14" ht="24.95" customHeight="1" x14ac:dyDescent="0.25">
      <c r="A266" s="87">
        <v>261</v>
      </c>
      <c r="B266" s="102" t="s">
        <v>174</v>
      </c>
      <c r="C266" s="93" t="s">
        <v>2</v>
      </c>
      <c r="D266" s="88">
        <v>1</v>
      </c>
      <c r="E266" s="89">
        <v>385046</v>
      </c>
      <c r="F266" s="105">
        <f t="shared" si="12"/>
        <v>385046</v>
      </c>
      <c r="G266" s="90">
        <v>73159</v>
      </c>
      <c r="H266" s="90">
        <f t="shared" si="13"/>
        <v>73159</v>
      </c>
      <c r="I266" s="90">
        <f t="shared" si="14"/>
        <v>458205</v>
      </c>
      <c r="K266" s="91"/>
      <c r="L266" s="92"/>
      <c r="M266" s="92"/>
      <c r="N266" s="80"/>
    </row>
    <row r="267" spans="1:14" ht="24.95" customHeight="1" x14ac:dyDescent="0.25">
      <c r="A267" s="87">
        <v>262</v>
      </c>
      <c r="B267" s="102" t="s">
        <v>140</v>
      </c>
      <c r="C267" s="93" t="s">
        <v>35</v>
      </c>
      <c r="D267" s="88">
        <v>1</v>
      </c>
      <c r="E267" s="89">
        <v>260570</v>
      </c>
      <c r="F267" s="105">
        <f t="shared" si="12"/>
        <v>260570</v>
      </c>
      <c r="G267" s="90">
        <v>49508</v>
      </c>
      <c r="H267" s="90">
        <f t="shared" si="13"/>
        <v>49508</v>
      </c>
      <c r="I267" s="90">
        <f t="shared" si="14"/>
        <v>310078</v>
      </c>
      <c r="K267" s="91"/>
      <c r="L267" s="92"/>
      <c r="M267" s="92"/>
      <c r="N267" s="80"/>
    </row>
    <row r="268" spans="1:14" ht="24.95" customHeight="1" x14ac:dyDescent="0.25">
      <c r="A268" s="87">
        <v>263</v>
      </c>
      <c r="B268" s="102" t="s">
        <v>141</v>
      </c>
      <c r="C268" s="93" t="s">
        <v>2</v>
      </c>
      <c r="D268" s="88">
        <v>1</v>
      </c>
      <c r="E268" s="89">
        <v>16810</v>
      </c>
      <c r="F268" s="105">
        <f t="shared" si="12"/>
        <v>16810</v>
      </c>
      <c r="G268" s="90">
        <v>3194</v>
      </c>
      <c r="H268" s="90">
        <f t="shared" si="13"/>
        <v>3194</v>
      </c>
      <c r="I268" s="90">
        <f t="shared" si="14"/>
        <v>20004</v>
      </c>
      <c r="K268" s="91"/>
      <c r="L268" s="92"/>
      <c r="M268" s="92"/>
      <c r="N268" s="80"/>
    </row>
    <row r="269" spans="1:14" x14ac:dyDescent="0.25">
      <c r="E269" s="94">
        <f>SUM(E6:E268)</f>
        <v>39094460</v>
      </c>
      <c r="F269" s="106"/>
      <c r="I269" s="99">
        <f>SUM(I6:I268)</f>
        <v>46522412</v>
      </c>
    </row>
  </sheetData>
  <mergeCells count="2">
    <mergeCell ref="A1:I1"/>
    <mergeCell ref="A3:I3"/>
  </mergeCells>
  <pageMargins left="0.7" right="0.7" top="0.75" bottom="0.75" header="0.3" footer="0.3"/>
  <pageSetup paperSize="9"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ESTUDIO DE MERCADO (2)</vt:lpstr>
      <vt:lpstr>ESTUDIO DE MERCADO</vt:lpstr>
      <vt:lpstr>RESUMEN CONSTANCIA DE MERCA</vt:lpstr>
      <vt:lpstr>LISTA DE PRECIOS TECHO </vt:lpstr>
      <vt:lpstr>'LISTA DE PRECIOS TECHO '!Área_de_impresión</vt:lpstr>
      <vt:lpstr>'RESUMEN CONSTANCIA DE MERCA'!Área_de_impresión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dc:creator>
  <cp:lastModifiedBy>Edgar Hernan Sanchez Montoya</cp:lastModifiedBy>
  <dcterms:created xsi:type="dcterms:W3CDTF">2023-02-15T17:19:00Z</dcterms:created>
  <dcterms:modified xsi:type="dcterms:W3CDTF">2023-02-28T22:31:50Z</dcterms:modified>
</cp:coreProperties>
</file>